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0" yWindow="225" windowWidth="6180" windowHeight="2910" tabRatio="608" firstSheet="2" activeTab="2"/>
  </bookViews>
  <sheets>
    <sheet name="Page de garde" sheetId="1" r:id="rId1"/>
    <sheet name="A. Introduction" sheetId="2" r:id="rId2"/>
    <sheet name="B. Instructions" sheetId="3" r:id="rId3"/>
    <sheet name="C. Collecte et Calcul" sheetId="4" r:id="rId4"/>
    <sheet name="D. Résultats" sheetId="5" r:id="rId5"/>
    <sheet name="E. Graphiques" sheetId="6" r:id="rId6"/>
    <sheet name="F. Analyse" sheetId="7" r:id="rId7"/>
    <sheet name="Annex I" sheetId="8" r:id="rId8"/>
    <sheet name="Annex II" sheetId="9" r:id="rId9"/>
  </sheets>
  <definedNames>
    <definedName name="plusminus" localSheetId="3">'C. Collecte et Calcul'!$G$6:$G$30</definedName>
    <definedName name="plusminus">#REF!</definedName>
    <definedName name="_xlnm.Print_Area" localSheetId="1">'A. Introduction'!$A$1:$F$53</definedName>
    <definedName name="_xlnm.Print_Area" localSheetId="7">'Annex I'!$A$1:$E$41</definedName>
    <definedName name="_xlnm.Print_Area" localSheetId="8">'Annex II'!$A$1:$J$48</definedName>
    <definedName name="_xlnm.Print_Area" localSheetId="2">'B. Instructions'!$A$1:$F$104</definedName>
    <definedName name="_xlnm.Print_Area" localSheetId="3">'C. Collecte et Calcul'!$A$1:$H$36</definedName>
    <definedName name="_xlnm.Print_Area" localSheetId="4">'D. Résultats'!$A$1:$M$36</definedName>
    <definedName name="_xlnm.Print_Area" localSheetId="5">'E. Graphiques'!$A$1:$K$54</definedName>
    <definedName name="_xlnm.Print_Area" localSheetId="6">'F. Analyse'!$A$1:$J$85</definedName>
    <definedName name="_xlnm.Print_Area" localSheetId="0">'Page de garde'!$A$1:$J$47</definedName>
    <definedName name="prod_name" localSheetId="3">'C. Collecte et Calcul'!$B$6:$B$30</definedName>
    <definedName name="prod_name">#REF!</definedName>
    <definedName name="Z_04F5EE60_DA9A_11D1_AAC7_444553540000_.wvu.PrintArea" localSheetId="7" hidden="1">'Annex I'!$A$1:$E$43</definedName>
    <definedName name="Z_04F5EE60_DA9A_11D1_AAC7_444553540000_.wvu.PrintArea" localSheetId="3" hidden="1">'C. Collecte et Calcul'!$A$1:$H$30</definedName>
    <definedName name="Z_78F823A0_621C_11D2_883E_3C8B00C10000_.wvu.Cols" localSheetId="4" hidden="1">'D. Résultats'!$G:$G</definedName>
    <definedName name="Z_78F823A0_621C_11D2_883E_3C8B00C10000_.wvu.PrintArea" localSheetId="1" hidden="1">'A. Introduction'!$A$1:$I$35</definedName>
    <definedName name="Z_78F823A0_621C_11D2_883E_3C8B00C10000_.wvu.PrintArea" localSheetId="7" hidden="1">'Annex I'!$A$1:$D$38</definedName>
    <definedName name="Z_78F823A0_621C_11D2_883E_3C8B00C10000_.wvu.PrintArea" localSheetId="8" hidden="1">'Annex II'!$C$1:$K$49</definedName>
    <definedName name="Z_78F823A0_621C_11D2_883E_3C8B00C10000_.wvu.PrintArea" localSheetId="2" hidden="1">'B. Instructions'!$A$1:$F$98</definedName>
    <definedName name="Z_78F823A0_621C_11D2_883E_3C8B00C10000_.wvu.PrintArea" localSheetId="3" hidden="1">'C. Collecte et Calcul'!$A$1:$H$36</definedName>
    <definedName name="Z_78F823A0_621C_11D2_883E_3C8B00C10000_.wvu.PrintArea" localSheetId="4" hidden="1">'D. Résultats'!$A$1:$M$35</definedName>
    <definedName name="Z_78F823A0_621C_11D2_883E_3C8B00C10000_.wvu.PrintArea" localSheetId="6" hidden="1">'F. Analyse'!$D$1:$F$80</definedName>
  </definedNames>
  <calcPr fullCalcOnLoad="1"/>
</workbook>
</file>

<file path=xl/sharedStrings.xml><?xml version="1.0" encoding="utf-8"?>
<sst xmlns="http://schemas.openxmlformats.org/spreadsheetml/2006/main" count="453" uniqueCount="372">
  <si>
    <t>Le "Inventory Management Assessment Tool" (IMAT) est un outil qui utilise des indicateurs pour évaluer l'efficacité des pratiques de gestion et d'enregistrement des produits dans un magasin, et des suggestions pour l'amélioration de ces pratiques.  Cet outil oriente les utilisateurs dans le processus de collecte de données (basées sur les niveaux de stock d'un groupe représentatif de produits sur une période de 100 jours), en calculant les indicateurs, analysant et interprétant les résultats, et en identifiant les stratégies appropriées pour leur amélioration.  L' IMAT peut être appliqué dans un simple depôt ou magasin, tout comme dans une facilité sanitaire, tout comme dans n'importe quelle autre institution de gestion de stock.  Il peut être utilisé aussi a differents niveaux du système sanitaire pour examiner les pratiques d'enregistrement et de gestion de stock à travers tout le pays.  Les évaluateurs doivent prévoir une demi-journée de travail pour appliquer cet outil dans chaque site.</t>
  </si>
  <si>
    <r>
      <t xml:space="preserve">Pourcentage d'enregistrements de stock exact: </t>
    </r>
    <r>
      <rPr>
        <sz val="9"/>
        <rFont val="Arial"/>
        <family val="2"/>
      </rPr>
      <t>Il montre la qualité du système d'enregistrement en identifiant la proportion d'enregistrements exacts. Deux indicateurs supplémentaires permettent d'analyser la proportion d'enregistrements inexacts:  Le premier examine la proportation de balances enregistrées inférieures au compte physique; le second examine la proportion de balances supérieures au compte physique.</t>
    </r>
  </si>
  <si>
    <r>
      <t xml:space="preserve">Temps moyen de rupture de stock: </t>
    </r>
    <r>
      <rPr>
        <sz val="9"/>
        <rFont val="Arial"/>
        <family val="2"/>
      </rPr>
      <t xml:space="preserve"> Indique la capacité du système à maintenir un approvisionnement constant de produits dans le temps, en réduisant la durée des ruptures de stock.</t>
    </r>
  </si>
  <si>
    <t>L' IMAT peut être utilisé pour obtenir une base de données de la gestion de l'inventaire dans un magasin ou dépot, et pour conduire des évaluations régulieres de suivi (une fois l'an par exemple). Il ne remplace pas le besoin de controle routinier des pratiques de gestion d'un magasin ou dépôt.</t>
  </si>
  <si>
    <t>L' IMAT utilise quatre indicateurs pour évaluer les pratiques de gestion. Utilisés ensemble, ils mesurent l'efficacité des systèmes d'enregistrement et de gestion. Ces indicateurs sont basés sur ceux de la logistique pharmaceutique, expliquée en détails dans le document de MSH intitulé "Evaluation Rapide de la Gestion Pharmaceutique: Un outil basé sur des indicateurs."</t>
  </si>
  <si>
    <t>L' IMAT est concu comme un exercice d'équipe pour identifier les problèmes d'enregistrement et de gestion des stocks, et les solutions permettant d'améliorer le système. L'évaluation peut être conduite par des gestionnaires qui sont responsables de la performance generale des magasins ou depôts, en collaboration avec les autres membres de l'equipe. L' IMAT peut être aussi utilisé par un Assistant Technique comme partie d'une consultation.</t>
  </si>
  <si>
    <t>Cet outil peut être utilisé aussi bien dans sa version électronique que manuelle. Dans les deux cas, l'utilisateur devra commencer par enregistrer les données dans la feuille "Collecte de données et Calcul". Les utilisateurs peuvent ou bien suivre les instructions pour calculer les indicateurs manuellement, ou, s'ils ont le logiciel Excel, l' IMAT peut etre utilisé comme un tableur en vue de faciliter les calculs. Il contient neuf (9) sections:</t>
  </si>
  <si>
    <r>
      <t xml:space="preserve">A. Introduction:  </t>
    </r>
    <r>
      <rPr>
        <sz val="9"/>
        <rFont val="Arial"/>
        <family val="2"/>
      </rPr>
      <t xml:space="preserve">Une vue des utilisations possibles de l' IMAT </t>
    </r>
  </si>
  <si>
    <t>Réserver une demi-journée pour appliquer l' IMAT.  Il est recommandé de conduire l'évaluation en début de journée ce, avant toute nouvelle transaction.  Vous aurez besoin de quoi écrire et d'une calculatrice.</t>
  </si>
  <si>
    <r>
      <t xml:space="preserve">• Pour un </t>
    </r>
    <r>
      <rPr>
        <b/>
        <sz val="9"/>
        <color indexed="50"/>
        <rFont val="Arial"/>
        <family val="2"/>
      </rPr>
      <t>dépôt principal</t>
    </r>
    <r>
      <rPr>
        <sz val="9"/>
        <rFont val="Arial"/>
        <family val="2"/>
      </rPr>
      <t>, la liste probablement inclura les antibiotiques, médicaments caridiovasculaires, analgésiques, solutions parentérales, et des catégories thérapeutiques représentatives utilisées pour traiter les maladies les plus importantes dans le système sanitaire.</t>
    </r>
  </si>
  <si>
    <t>Enregistrer la balance la plus récente indiquée sur la fiche de stock dans la colonne E. Ne pas corriger les erreurs mathématiques.</t>
  </si>
  <si>
    <t>Entrer les données dans les colonnes B-F de la table "Collecte &amp; Calcul". (Noter qu'il faut mettre 0 pour les valeurs nulles). Les données dans les zones ombrées (colonnes G et H, le nombre total de produits (N), le nombre total de lignes (des colonnes D-H), et les comptes sur le bas de la page (I-L)) seront calculés automatiquement.  Les indicateurs seront calculés et apparaitront sur la feuille "Résultats".  Continuer a l'étape 4 pour analyser les résultats.</t>
  </si>
  <si>
    <t>Utiliser les nombres enregistrés, remplir les espaces en bas de la feuille en comptant: le nombre de produits concernés par l'évaluation (N), le nombre de zéros dans la colonne G (I), le nombre de valeurs négatives dans la colonne G (J), le nombre de valeurs positives dans la colonne G (K) et le total des produits présents (pas zero) de la colonne F (L).</t>
  </si>
  <si>
    <t>Etape 4:  Analyser les résultats</t>
  </si>
  <si>
    <t>Trois sections sont considérées dans cette analyse: "Resultats," "Graphiques" et "Analyse."  Imprimer ces feuilles (le tableur est formaté de manière à sortir les resultats des indicateurs sur chaque feuille) et les utiliser ensemble pour comprendre vos résultats et envisager les solutions appropriées.  Si Excel n'est pas disponible, enregistrer vos résultats dans l'espace approprié sur chaque page.</t>
  </si>
  <si>
    <t>Le tableur lancera la représentation graphique des indicateurs sur la feuille "Graphiques". Quoique cela ne soit pas nécessaire, ceux qui n'ont pas Excel peuvent trouver utile de combiner leurs propres graphiques pour une représentation visuelle des résultats de l'indicateur.</t>
  </si>
  <si>
    <t>Consulter les guides d''analyse et d'interprétation fournis sur la feuille "Analyse" pour une explication des causes possibles de vos résultats. L'espace est créé sur cette feuille pour vous permettre d'écrire les actions a prendre pour améliorer l'enregistrement et les pratiques de gestions dans votre entrepôt.</t>
  </si>
  <si>
    <r>
      <t xml:space="preserve">Difference entre les quantites enregistrées et les quantites comptees </t>
    </r>
    <r>
      <rPr>
        <i/>
        <sz val="10"/>
        <rFont val="Arial"/>
        <family val="2"/>
      </rPr>
      <t>(E-F)</t>
    </r>
  </si>
  <si>
    <r>
      <t>Valeur absolue de G</t>
    </r>
    <r>
      <rPr>
        <i/>
        <sz val="10"/>
        <rFont val="Arial"/>
        <family val="2"/>
      </rPr>
      <t xml:space="preserve"> |G| (supprimer le signe "moins" des résultats dans la colonne G)</t>
    </r>
  </si>
  <si>
    <t>D. RESULTATS</t>
  </si>
  <si>
    <r>
      <t xml:space="preserve">Si vous utilisez la version Excel de l' IMAT: Le tableur montrera automatiquement vos resultats bases sur les donnees entrees sur la feuille </t>
    </r>
    <r>
      <rPr>
        <sz val="10"/>
        <rFont val="Arial"/>
        <family val="2"/>
      </rPr>
      <t>"Collecte de donnees et Calcul". Imprimer cette page et comparez-la avec les pages "Graphiques et Analyses". Si vous utilisez une version imprimee de IMAT</t>
    </r>
    <r>
      <rPr>
        <i/>
        <sz val="10"/>
        <rFont val="Arial"/>
        <family val="2"/>
      </rPr>
      <t xml:space="preserve">: </t>
    </r>
    <r>
      <rPr>
        <sz val="10"/>
        <rFont val="Arial"/>
        <family val="2"/>
      </rPr>
      <t xml:space="preserve">Utilisez les formules ci-dessous pour calculer vos indicateurs, et ensuite comparez cette page avec les feuilles "Graphiques et Analyses". </t>
    </r>
  </si>
  <si>
    <t>BUT</t>
  </si>
  <si>
    <t>FORMULE</t>
  </si>
  <si>
    <t>RESULTATS</t>
  </si>
  <si>
    <t>OBSERVE</t>
  </si>
  <si>
    <r>
      <t xml:space="preserve">Enregistrement des indicateurs: </t>
    </r>
    <r>
      <rPr>
        <b/>
        <sz val="10"/>
        <rFont val="Arial"/>
        <family val="2"/>
      </rPr>
      <t>Utilisez les indicateurs 1 (incluant 1a et 1b) et  2 ensemble pour determiner l'exactitude du systeme d'enregistrement.</t>
    </r>
  </si>
  <si>
    <r>
      <t>Indicateur 1:</t>
    </r>
    <r>
      <rPr>
        <sz val="10"/>
        <rFont val="Arial"/>
        <family val="2"/>
      </rPr>
      <t xml:space="preserve"> Pourcentage de stock exact enregistre  </t>
    </r>
  </si>
  <si>
    <r>
      <t xml:space="preserve">Indicateur 1a: </t>
    </r>
    <r>
      <rPr>
        <sz val="10"/>
        <rFont val="Arial"/>
        <family val="2"/>
      </rPr>
      <t xml:space="preserve"> Pourcentage de balances enregistrees inferieures au compte physique</t>
    </r>
  </si>
  <si>
    <r>
      <t xml:space="preserve">Indicateur 1b: </t>
    </r>
    <r>
      <rPr>
        <sz val="10"/>
        <rFont val="Arial"/>
        <family val="2"/>
      </rPr>
      <t>Pourcentage de balances enregistrees superieures au compte physique</t>
    </r>
  </si>
  <si>
    <r>
      <t>Indicateur 2</t>
    </r>
    <r>
      <rPr>
        <sz val="10"/>
        <rFont val="Arial"/>
        <family val="2"/>
      </rPr>
      <t>: Rapport de la variation de l'inventaire au stock physique (exprime en pourcentage)</t>
    </r>
  </si>
  <si>
    <t xml:space="preserve">Indique la qualite du systeme d'enregistrement en identifiant la proportion exacte d'enregistrement. </t>
  </si>
  <si>
    <t>Indique la proportion d'enregistrement inferieure au compte physique.</t>
  </si>
  <si>
    <t>Indique la proportion d'enregistrement superieure au compte physique.</t>
  </si>
  <si>
    <t>Indique l'importance des erreurs d'enregistrements.</t>
  </si>
  <si>
    <t>Total Colonne F</t>
  </si>
  <si>
    <t>Total Colonne H</t>
  </si>
  <si>
    <r>
      <t>Indicateurs de controle des niveaux de Stock:</t>
    </r>
    <r>
      <rPr>
        <b/>
        <sz val="10"/>
        <rFont val="Arial"/>
        <family val="2"/>
      </rPr>
      <t xml:space="preserve"> Utilisez les indicateurs 3 et 4 pour determiner la capacite du systeme a maintenir une gamme de produits en stock.</t>
    </r>
  </si>
  <si>
    <r>
      <t xml:space="preserve">Indicateur 3: </t>
    </r>
    <r>
      <rPr>
        <sz val="10"/>
        <rFont val="Arial"/>
        <family val="2"/>
      </rPr>
      <t>Pourcentage de produits disponibles</t>
    </r>
  </si>
  <si>
    <r>
      <t>Indicateur 4:</t>
    </r>
    <r>
      <rPr>
        <sz val="10"/>
        <rFont val="Arial"/>
        <family val="2"/>
      </rPr>
      <t xml:space="preserve"> Pourcentage moyen de temps de rupture de stock</t>
    </r>
  </si>
  <si>
    <t>Mesure l'efficacite du systeme a maintenir une gamme complete de produits en stock (au moment de l'evaluation).</t>
  </si>
  <si>
    <t>Indique la capacite du systeme a maintenir les produits de facon constante dans le temps en minimisant la duree des ruptures.</t>
  </si>
  <si>
    <t>Total Colonne D</t>
  </si>
  <si>
    <t>N x 100 jours</t>
  </si>
  <si>
    <t xml:space="preserve">INDICATEUR 4 </t>
  </si>
  <si>
    <t>0 a 100%</t>
  </si>
  <si>
    <t>E. GRAPHIQUE DES RESULTATS D'INDICATEUR</t>
  </si>
  <si>
    <r>
      <t xml:space="preserve">Si vous avez la version Excel du IMAT:  </t>
    </r>
    <r>
      <rPr>
        <sz val="10"/>
        <rFont val="Arial"/>
        <family val="2"/>
      </rPr>
      <t>Vos résultats apparaitront ci-dessous.  Imprimer cette page et la consulter avec les pages "Résultats" et "Analysis."</t>
    </r>
    <r>
      <rPr>
        <i/>
        <sz val="10"/>
        <rFont val="Arial"/>
        <family val="2"/>
      </rPr>
      <t xml:space="preserve">  Si vous avez la copie imprimee de IMAT:  </t>
    </r>
    <r>
      <rPr>
        <sz val="10"/>
        <rFont val="Arial"/>
        <family val="2"/>
      </rPr>
      <t>Il s'agit d'ecrire simplement vos calculs sur la feuille "Resultats".  Pour l'indicateur 1, faites un graphique "pie" pour  montrer la proportion de stock exact enregistree, la proportion inferieure au compte physique et suuperieure au compte physique. Pour les indicateurs 2 et 3</t>
    </r>
    <r>
      <rPr>
        <i/>
        <sz val="10"/>
        <rFont val="Arial"/>
        <family val="2"/>
      </rPr>
      <t xml:space="preserve">, </t>
    </r>
    <r>
      <rPr>
        <sz val="10"/>
        <rFont val="Arial"/>
        <family val="2"/>
      </rPr>
      <t xml:space="preserve">dessiner des barres pour afficher vos résultats. Utilisez cette page en conection avec les pages "Resultats et Analyses"  </t>
    </r>
  </si>
  <si>
    <t>Indicateurs d'enregistrement</t>
  </si>
  <si>
    <t>Indicateurs des niveaux de Stock</t>
  </si>
  <si>
    <t>F. GUIDE D'ANALYSE</t>
  </si>
  <si>
    <t xml:space="preserve">Utiliser cette page avec les pages "Résultats" et "Graphiques" pour analyser votre performance et identifier les causes possibles de vos résultats et des prochaines étapes.  Ensuite identifier et noter dans la dernière colonne les actions qui peuvent améliorer votre performance (N.B. les causes possibles et les prochaines étapes qui figurent ci-après ne sont pas exhaustifs.  Faire un "remue-meninges" avec votre equipe et consulter l'annexe I pour générer encore d'autres idées). </t>
  </si>
  <si>
    <r>
      <t xml:space="preserve">Si vous avez la version Excel du IMAT: </t>
    </r>
    <r>
      <rPr>
        <sz val="10"/>
        <rFont val="Arial"/>
        <family val="2"/>
      </rPr>
      <t xml:space="preserve">vos résultats seront affichés à l'écran.  </t>
    </r>
    <r>
      <rPr>
        <i/>
        <sz val="10"/>
        <rFont val="Arial"/>
        <family val="2"/>
      </rPr>
      <t xml:space="preserve">Si vous avez la copie imprimee de IMAT: </t>
    </r>
    <r>
      <rPr>
        <sz val="10"/>
        <rFont val="Arial"/>
        <family val="2"/>
      </rPr>
      <t xml:space="preserve">Noter vos résultats dans la colonne "Indicateur" et utiliser cette page comme c'est decrit ci-dessous. </t>
    </r>
  </si>
  <si>
    <t xml:space="preserve">Est-ce que le résultat est vers le point le plus eleve? </t>
  </si>
  <si>
    <t xml:space="preserve">Est-ce que le résultat est vers le point le plus bas? </t>
  </si>
  <si>
    <t xml:space="preserve">Très bien.  Si votre résultat est proche de l'idéal, votre enregistrement est exact. </t>
  </si>
  <si>
    <t xml:space="preserve">S'il y a toujours moyen de l'améliorer, il se peut qu'il n'y ait des problemes que pour quelques produits. </t>
  </si>
  <si>
    <t xml:space="preserve">Est-ce que la même unité est utilisée pour la commande, la réception et l'expedition? </t>
  </si>
  <si>
    <t xml:space="preserve">Est-ce que les inventaires physiques sont peu fréquentes? </t>
  </si>
  <si>
    <t xml:space="preserve">Est-ce que le meme produit est rangé dans plusieurs endroits? </t>
  </si>
  <si>
    <t xml:space="preserve">Il se peut qu'il y ait pluseurs raisons pour que vos enregristrements ne soient pas exacts. </t>
  </si>
  <si>
    <t xml:space="preserve">Est que le résultat est vers le point le plus bas? </t>
  </si>
  <si>
    <t xml:space="preserve">Est-ce que le résultat est vers le point le plus haut? </t>
  </si>
  <si>
    <t xml:space="preserve">Dans plusieurs cas le stock physique est inferieur au stock enregistre.  Les problemes semblent apparaitre lorsque vous enregistrez  les livraisons des produits. </t>
  </si>
  <si>
    <t xml:space="preserve">Les problèmes semblent apparaitre lorsque vous enregistrez la réception des produits. </t>
  </si>
  <si>
    <t xml:space="preserve">Votre systeme d'enregistrement des livraisons semble bien fonctionner. </t>
  </si>
  <si>
    <t xml:space="preserve">Votre systeme d'enregistrements des réceptions semble bien fonctionner. </t>
  </si>
  <si>
    <t xml:space="preserve">Regarder la colonne G (fiche de "Collecte et Calcul") pour identifier les  produits pour lesquels il y a des écarts. Si ces produits ont des procedures differentes ou viennent d'autres sources, standardiser les procedures. </t>
  </si>
  <si>
    <t xml:space="preserve">Utiliser la même unité de mesure (la plus petite unite consideree dans la livraison) a tous les niveaux.   </t>
  </si>
  <si>
    <t xml:space="preserve">Faire des inventaires periodiques et reconcilier vos fiches de stock. </t>
  </si>
  <si>
    <t xml:space="preserve">Conserver les produits dans un seul endroit. </t>
  </si>
  <si>
    <t xml:space="preserve">Noter la localisation sur les fiches de stock. </t>
  </si>
  <si>
    <t xml:space="preserve">Vous referer aux indicateurs 1A et 1B pour déterminer si les problèmes apparaissent a la réception ou a la livraison. </t>
  </si>
  <si>
    <t xml:space="preserve">Vérifier que tous les bons de réceptions sont enregistrés. </t>
  </si>
  <si>
    <t xml:space="preserve">Si l'indicateur 1 montre des écarts, vos problèmes apparaissent durant la livraison.  Passer à l'indicateur 1B. </t>
  </si>
  <si>
    <t xml:space="preserve">Mettre en place des mesures pour renforcer la sécurité. </t>
  </si>
  <si>
    <t>Si l'indicateur 1 a montré des écarts, il est probable que vos problèmes apparaissent a la réception des produits.</t>
  </si>
  <si>
    <t>La, il y a un problème général avec votre système d'enregistrement.</t>
  </si>
  <si>
    <t xml:space="preserve">Vous avez soit plusieurs produits avec des erreurs insignifiantes, soit peu de produits avec des erreurs importantes. </t>
  </si>
  <si>
    <t xml:space="preserve">Bien. Votre système d'enregistrement parait être à jour. </t>
  </si>
  <si>
    <t xml:space="preserve">Mettre en places des procédures pour vous assurer que: </t>
  </si>
  <si>
    <t xml:space="preserve">les fiches de stock sont mise à jour régulièrement. </t>
  </si>
  <si>
    <t>Rapport variation de l'inventaire/ stock total</t>
  </si>
  <si>
    <t xml:space="preserve">Indicateurs de controle des niveaux de stock </t>
  </si>
  <si>
    <t>Pourcentage de produits en stock</t>
  </si>
  <si>
    <t>Est-ce que le résultat est vers le point le plus haut?</t>
  </si>
  <si>
    <t xml:space="preserve">Bien. Si le résultat est près de l'idéal, toute la gamme de produits est en stock. </t>
  </si>
  <si>
    <t xml:space="preserve">Vous n'arrivez pas à maintenir des niveaux appropries de stock. </t>
  </si>
  <si>
    <t xml:space="preserve">Bien. Si vous résultats sont proches de l'idéal, votre systeme de controle des niveaux de stock fonctionne bien. </t>
  </si>
  <si>
    <t xml:space="preserve">Poser les questions suivantes et identifier ensuite les strategies appropriés basées sur vos réponses. </t>
  </si>
  <si>
    <t xml:space="preserve">Est-ce que votre fournisseur est capable de vous delivrer les quantités demandées? </t>
  </si>
  <si>
    <t xml:space="preserve">Maintenez-vous un niveau de stock minimum adéquat, qui prend en compte les variations de délai de livraison? </t>
  </si>
  <si>
    <t xml:space="preserve">Est-ce qu'il y a suffisament d'espace pour gérér les réceptions et les livraisons dans des endroits differents? </t>
  </si>
  <si>
    <t xml:space="preserve">Considérer les suggestions suivantes pour ameliorer la disponibilite du stock: </t>
  </si>
  <si>
    <t xml:space="preserve">Essayer de controler les niveaux de stock plus frequemment. </t>
  </si>
  <si>
    <t xml:space="preserve">Actualisez et notez les niveaux de stock minimum sur les fiches de stock et verifiez-les à chaque distribution. </t>
  </si>
  <si>
    <r>
      <t xml:space="preserve">Utiliser le système max-min pour déterminer la quantité à commander.  </t>
    </r>
    <r>
      <rPr>
        <sz val="10"/>
        <rFont val="Arial"/>
        <family val="2"/>
      </rPr>
      <t xml:space="preserve">A chaque fois que vous passez des commandes, soustraire la balance du niveau maximum. </t>
    </r>
  </si>
  <si>
    <t xml:space="preserve">La CMM minimise les effets dus aux ruptures de stocks et prend en consideration les variations saisonnierès. </t>
  </si>
  <si>
    <t>En permettant aux managers de gérer les niveaux de stock rationnellement, le système max-min élimine les riques de ruptures de stock et les commandes frequentes de petites quantités.</t>
  </si>
  <si>
    <t xml:space="preserve">Le personnel du magasin doit enregrister chaque transaction (entrée et sortie) au moment de la transaction même, noter et verifier la nouvelle balance.  Le supervisuer doit verifier que les transactions sont notées dans l'immediat, que les calculs sont corrects, et que les balances enregistrées sur les fiches de stock correspondent aux quantités physiques. </t>
  </si>
  <si>
    <t xml:space="preserve">1 Pour quantifier les besoins à long-terme, il est conseillé que les managers de programmes de santé et les agents d'approvisionnement calculent et comparent les estimations basées sur la consommation et sur les données statistiques de morbidite.  Consulter chapitre 14 de Management Drug Supply (voir ci-dessous) pour de plus amples informations. </t>
  </si>
  <si>
    <t>2 Prendre en compte la variation du délai de livraison dans l'estimation des besoins pour éviter les ruptures de stock.  S'il y a une grande variation dans le délai de livraison, baser vos calculs à partir du délai de livraison maximum. Voir chapitre 15 du Managing Drug Supply.</t>
  </si>
  <si>
    <t>CONSOMMATION MENSUELLE</t>
  </si>
  <si>
    <t>Deux indicateurs mesurent l'exactitude des enregistrements</t>
  </si>
  <si>
    <r>
      <t xml:space="preserve">Rapport de la variation de l'inventaires/stock total: </t>
    </r>
    <r>
      <rPr>
        <sz val="9"/>
        <rFont val="Arial"/>
        <family val="2"/>
      </rPr>
      <t xml:space="preserve">Indique l'importantce des erreurs d'enregistrement. </t>
    </r>
  </si>
  <si>
    <t xml:space="preserve">Deux indicateurs mesurent l'éfficacité du controle des niveaux de stock: </t>
  </si>
  <si>
    <r>
      <t>Pourcentage de produits en stock:</t>
    </r>
    <r>
      <rPr>
        <b/>
        <i/>
        <sz val="9"/>
        <rFont val="Arial"/>
        <family val="2"/>
      </rPr>
      <t xml:space="preserve"> </t>
    </r>
    <r>
      <rPr>
        <sz val="9"/>
        <rFont val="Arial"/>
        <family val="2"/>
      </rPr>
      <t>Mesure l'efficacité du système a maintenir une gamme de produits en stock (au moment de l'évaluation).</t>
    </r>
  </si>
  <si>
    <r>
      <t>C. Collecte&amp;Calcul:</t>
    </r>
    <r>
      <rPr>
        <sz val="9"/>
        <rFont val="Arial"/>
        <family val="2"/>
      </rPr>
      <t xml:space="preserve"> C'est une fiche de collecte. Ceux qui ont l'outil dans son format électronique peuvent saisir directement les données sur cette feuille pour faciliter la tabulation.  </t>
    </r>
  </si>
  <si>
    <r>
      <t>D. Résultats:</t>
    </r>
    <r>
      <rPr>
        <sz val="9"/>
        <rFont val="Arial"/>
        <family val="2"/>
      </rPr>
      <t xml:space="preserve">  Les résultats des indicateurs sont presentes sur cette page. Cette page inclut aussi une description des indicateurs, leur valeur idéale et leur niveau reel observe.</t>
    </r>
  </si>
  <si>
    <r>
      <t xml:space="preserve">F. Analyse: </t>
    </r>
    <r>
      <rPr>
        <sz val="9"/>
        <rFont val="Arial"/>
        <family val="2"/>
      </rPr>
      <t>C'est un guide d'analyse et d'intreprétation pour aider à comprendre les résultats des indicateurs et des suggestions pour leur amélioration. Un espace est prevu pour écrire les mesures d'amélioration.</t>
    </r>
  </si>
  <si>
    <r>
      <t>Annexe I:  Des recommandations et suggestions</t>
    </r>
    <r>
      <rPr>
        <sz val="9"/>
        <color indexed="8"/>
        <rFont val="Arial"/>
        <family val="2"/>
      </rPr>
      <t xml:space="preserve"> pour améliorer la gestion de stock et les procédures d'enregistrement.</t>
    </r>
  </si>
  <si>
    <r>
      <t xml:space="preserve">Annexe II: </t>
    </r>
    <r>
      <rPr>
        <sz val="9"/>
        <rFont val="Arial"/>
        <family val="2"/>
      </rPr>
      <t xml:space="preserve"> Un exemple de Fiche de stock en reference aux feuilles d'instructions et recommandations .</t>
    </r>
  </si>
  <si>
    <t>1b. Actualiser les enregistrements si des transactions récentes n'y figurent pas.</t>
  </si>
  <si>
    <t>S'assurer d'avoir une copie imprimee de la feuille "Collecte de données et Calcul" avant de commencer a collecter les données. (Cliquer sur la feuille "Collecte et Calcul" et lancer l'impression).</t>
  </si>
  <si>
    <t>L'évaluation doit couvrir la période des 100 précédents jours. Pour trouver le début de cette période, utiliser un calendrier et compter en allant vers l'arriere, 14 semaines et 2 jours (ceci donne 100 jours calendaires). N'estimer la date de début en comptant en allant vers l'arriere 3 mois et 10 jours, ceci peut entrainer une sous/sur estimation de la période de référence.</t>
  </si>
  <si>
    <t>2b. Sélectionner les produits devant faire partie de l'étude</t>
  </si>
  <si>
    <t>Si vous appliquez le IMAT dans plusieurs institutions (par exemple, au niveaux national, regional, district saniataire), essayer d'utiliser toujours les memes produits à chaque niveau. Il est recommandé que au moins 80% des produits sur cette liste soient utilisés a tous les niveaux.</t>
  </si>
  <si>
    <t>• Commencer avec le début de la période d'évaluation (dans notre exemple la période d'évaluation a commancé le 26 Avril), identifier la première fois ou il a ete note O comme balance.  (Selon l'exemple de la fiche de stock, la première rupture pour la chloroquine a été enregistrée le 4 mai).</t>
  </si>
  <si>
    <t>• Identifier la rupture de stock suivante (le 8 juin).</t>
  </si>
  <si>
    <t>• Compter le nombre de jours jusqu'à la prochaine reception (9 jours).</t>
  </si>
  <si>
    <t>• Continuer jusuqu'à ce que vous ayez compte le nombre de jours par rupture pour chaque fois que le produit a eu la balance 0 durant la période des 100 jours d'évaluation.</t>
  </si>
  <si>
    <t>• Faire le total du nombre de jours de rupture pour le produit  (7 jours + 9 jours = 16 jours). Dans cet exemple, écrire 16 dans la colonne D.</t>
  </si>
  <si>
    <t>2d. Enregistrer la balance actuelle de la fiche de stock de chaque produit</t>
  </si>
  <si>
    <t>Tabuler et remplir les colonnes G et H sur la feuille "Collecte &amp; Calcul".</t>
  </si>
  <si>
    <t>Faire le total des colonnes D à H dans la ligne "Totaux" en bas de la table.</t>
  </si>
  <si>
    <t>Etape 3:  Calculer les indicateurs</t>
  </si>
  <si>
    <t>Etape 2:  Collecter les données</t>
  </si>
  <si>
    <t>Créer une liste des produits les plus fréquemment distribués (jusqu'a 25) que vous avez l'habitude de stocker dans votre entrepôt (source: rapports ou questions au personnel des entrepôts). Noter les noms de ces produits dans la colonne B. Idéalement, votre liste devrait inclure les produits de différentes catégories (voir l'encadre ci- dessous).  En notant ces produits, enregistrer les unités de mesure correspondantes (i.e.: litre, tablette, condom, paquet, etc.) dans la colonne C.</t>
  </si>
  <si>
    <r>
      <t xml:space="preserve">Exemple:  </t>
    </r>
    <r>
      <rPr>
        <b/>
        <sz val="10"/>
        <rFont val="Arial"/>
        <family val="2"/>
      </rPr>
      <t>Suggestions pour les types de produits:</t>
    </r>
  </si>
  <si>
    <r>
      <t xml:space="preserve">• Pour une </t>
    </r>
    <r>
      <rPr>
        <b/>
        <sz val="9"/>
        <color indexed="50"/>
        <rFont val="Arial"/>
        <family val="2"/>
      </rPr>
      <t>ONG de planification familiale</t>
    </r>
    <r>
      <rPr>
        <sz val="9"/>
        <rFont val="Arial"/>
        <family val="2"/>
      </rPr>
      <t>, la liste devrait inclure les contraceptifs et autres consommables (tels que aiguilles, seringues, et gants), ainsi que du matériel d'IEC.</t>
    </r>
  </si>
  <si>
    <r>
      <t xml:space="preserve">• Pour un </t>
    </r>
    <r>
      <rPr>
        <b/>
        <sz val="9"/>
        <color indexed="50"/>
        <rFont val="Arial"/>
        <family val="2"/>
      </rPr>
      <t>Programme de vaccination</t>
    </r>
    <r>
      <rPr>
        <sz val="9"/>
        <rFont val="Arial"/>
        <family val="2"/>
      </rPr>
      <t xml:space="preserve">, la liste inclura les vaccins et les consommables (tels que aiguilles, seringues, coton, alcool, et kerosene) </t>
    </r>
  </si>
  <si>
    <t>2c. Compter le nombre de jours de rupture de chaque produit durant la période d'évaluation</t>
  </si>
  <si>
    <t>2e. Faire un inventaire pour avoir la balance physique actuelle de chaque produit.</t>
  </si>
  <si>
    <t>Pour chaque produit sur la liste, compter les quantités physiques dans l'entrepôt. Ne pas y inclure les produits périmés. Enregistrer les résultats dans la colonne F.</t>
  </si>
  <si>
    <t>Calcul des indicateurs en utilisant le tableur:</t>
  </si>
  <si>
    <t>Pour calculer les indicateurs manuellement:</t>
  </si>
  <si>
    <t>Passer a la feuille "Resultats" pour calculer les indicateurs utilisant les formules données, puis passer a la quatrième étape.</t>
  </si>
  <si>
    <t>• Les questionnaires et les instructions pour la collecte des données de</t>
  </si>
  <si>
    <t>base sur un échantillon représentatif de 25 produits</t>
  </si>
  <si>
    <t>• Les feuilles de calcul permettant la production des indicateurs et des graphiques</t>
  </si>
  <si>
    <t xml:space="preserve">• Une orientation pour l'analyse et la présentation de recommendations </t>
  </si>
  <si>
    <t>pour l'amélioration du système</t>
  </si>
  <si>
    <r>
      <t>Page de garde:</t>
    </r>
    <r>
      <rPr>
        <sz val="9"/>
        <rFont val="Arial"/>
        <family val="2"/>
      </rPr>
      <t xml:space="preserve"> Elle contient les informations de base concernant l'outil y compris le contact au niveau de MSH </t>
    </r>
  </si>
  <si>
    <r>
      <t>B. Instructions:</t>
    </r>
    <r>
      <rPr>
        <sz val="9"/>
        <rFont val="Arial"/>
        <family val="2"/>
      </rPr>
      <t xml:space="preserve">  Des explications sur l'utilisation de l'outil et comment conduire une évaluation de ce type.</t>
    </r>
  </si>
  <si>
    <r>
      <t xml:space="preserve">E. Graphiques:  </t>
    </r>
    <r>
      <rPr>
        <sz val="9"/>
        <rFont val="Arial"/>
        <family val="2"/>
      </rPr>
      <t>C'est la représentation graphique des résultats.</t>
    </r>
  </si>
  <si>
    <r>
      <t>Example:</t>
    </r>
    <r>
      <rPr>
        <sz val="9"/>
        <rFont val="Arial"/>
        <family val="2"/>
      </rPr>
      <t xml:space="preserve">  </t>
    </r>
    <r>
      <rPr>
        <b/>
        <sz val="9"/>
        <rFont val="Arial"/>
        <family val="2"/>
      </rPr>
      <t>Détermination du nombre de jours de rupture de stock</t>
    </r>
    <r>
      <rPr>
        <sz val="9"/>
        <rFont val="Arial"/>
        <family val="2"/>
      </rPr>
      <t xml:space="preserve"> </t>
    </r>
  </si>
  <si>
    <r>
      <t>Dernière balance enregistrée sur les fiches de stock. Ne pas corriger les erreurs</t>
    </r>
    <r>
      <rPr>
        <i/>
        <sz val="9"/>
        <rFont val="Arial"/>
        <family val="2"/>
      </rPr>
      <t>!</t>
    </r>
  </si>
  <si>
    <r>
      <t xml:space="preserve">Quantité physique </t>
    </r>
    <r>
      <rPr>
        <i/>
        <sz val="10"/>
        <rFont val="Arial"/>
        <family val="2"/>
      </rPr>
      <t>(basée sur le compte actuel)</t>
    </r>
  </si>
  <si>
    <r>
      <t xml:space="preserve">I </t>
    </r>
    <r>
      <rPr>
        <sz val="10"/>
        <rFont val="Arial"/>
        <family val="2"/>
      </rPr>
      <t xml:space="preserve">Nombre d'enregistrements exacts (nombre de zero dans la colonne G)   </t>
    </r>
  </si>
  <si>
    <r>
      <t xml:space="preserve">J </t>
    </r>
    <r>
      <rPr>
        <sz val="10"/>
        <rFont val="Arial"/>
        <family val="2"/>
      </rPr>
      <t>Nombre d'enregist.en dessous du cpte physique (nomb. résultats négatifs dans G)</t>
    </r>
  </si>
  <si>
    <r>
      <t>K</t>
    </r>
    <r>
      <rPr>
        <sz val="10"/>
        <rFont val="Arial"/>
        <family val="2"/>
      </rPr>
      <t xml:space="preserve"> Nombre d'enregist.au dessus du cpte physique (nomb. résultats positifs dans G</t>
    </r>
  </si>
  <si>
    <r>
      <t xml:space="preserve">L </t>
    </r>
    <r>
      <rPr>
        <sz val="10"/>
        <rFont val="Arial"/>
        <family val="2"/>
      </rPr>
      <t>Total  produits stockés (total produits présents (non nul) dans colonne F)</t>
    </r>
  </si>
  <si>
    <t xml:space="preserve">a) Noter le nombre idéal de mois entre chaque commande.  </t>
  </si>
  <si>
    <t xml:space="preserve">Les fiches de stock correctes et à jour sont necéssaires pour bien estimer les besoins et rationnaliser les quantités à distribuer. </t>
  </si>
  <si>
    <t>A remplir au crayon.  Actualiser la CMM, le stock maximum et le stock minimum à la fin de chaque mois.</t>
  </si>
  <si>
    <t>ANNEX I: PROCEDURES RECOMMANDEES POUR LA GESTION</t>
  </si>
  <si>
    <t>ORGANISATION ______________________________</t>
  </si>
  <si>
    <t>DATE ________________________________________</t>
  </si>
  <si>
    <t>Nom du Produit</t>
  </si>
  <si>
    <t>Unité</t>
  </si>
  <si>
    <t>Nombre de jours de rupture de stock durant les 100 derniers jours. Date du début    /    /</t>
  </si>
  <si>
    <t xml:space="preserve">Totals:   </t>
  </si>
  <si>
    <t>Total de produits concernés</t>
  </si>
  <si>
    <t>La maximum pour L est N, le nombre de produits concernés dans l'étude.</t>
  </si>
  <si>
    <t>Cet outil existe aussi bien sous un format "Papier" que sous forme de</t>
  </si>
  <si>
    <t xml:space="preserve">  </t>
  </si>
  <si>
    <t xml:space="preserve">Cet outil a été développé par INFORM, un des Programmes de Management Sciences for Health (MSH) et testé avec l'aide de l'Hôpital Universitaire d'Etat d'Haïti (Port-au-Prince), le "Family Planning Association of Nepal" et le "Nepal Fertility Care Center" </t>
  </si>
  <si>
    <t>The Information for Management Program (INFORM), Management Sciences for Health, 891 Centre Street, Boston, MA  02130, USA.  Tel:  (617) 524-7766.  Fax: (617) 524-1363. E-mail:  mis@msh.org. URL:  http://www.msh.org.</t>
  </si>
  <si>
    <t>feuille de données Excel incluant:</t>
  </si>
  <si>
    <t>Vue</t>
  </si>
  <si>
    <t>D'ensemble</t>
  </si>
  <si>
    <t>Indicateurs</t>
  </si>
  <si>
    <t>Indicateur 1:</t>
  </si>
  <si>
    <t>Indicateur 2:</t>
  </si>
  <si>
    <t>Indicateur 3:</t>
  </si>
  <si>
    <t>Indicateur 4:</t>
  </si>
  <si>
    <t>Utilisateurs Potentiels</t>
  </si>
  <si>
    <t>Fréquence de l'Evaluation</t>
  </si>
  <si>
    <t>Organisation de l'Outil</t>
  </si>
  <si>
    <t>Pré-réquis</t>
  </si>
  <si>
    <t>• Un oridinateur IBM-compatible dont la capacité permet d'éxécuter Microsoft Excel Version 5.0 et plus.</t>
  </si>
  <si>
    <t>• Le logiciel Microsoft Excel, dans sa version 5.0 ou plus.</t>
  </si>
  <si>
    <t>• Une imprimante compatible offrant la possibilité d'imprimer en mode paysage.</t>
  </si>
  <si>
    <t>1a. Créer une nouvelle copie du IMAT pour une utilisation ultérieure.</t>
  </si>
  <si>
    <t xml:space="preserve">1c. Imprimer la feuille "Collecte&amp;Calcul" </t>
  </si>
  <si>
    <t>2a. Determiner le début de la période d'évaluation</t>
  </si>
  <si>
    <t>Se référer à l'échantillon de la carte de stock donnée en Annexe C comme noté dans les instructions.</t>
  </si>
  <si>
    <t xml:space="preserve">• La capacité d'utiliser des tableurs électroniques </t>
  </si>
  <si>
    <t>Vérifier que les enregistrements sont à jour. Si les réceptions et/ou distributions non enrégistrées peuvent l'être facilement, avant le lancement de l'évaluation, il vaudrait mieux le faire. Ainsi les totaux enregistrés réfléteront l'ajustement. Si par contre, cette opération semble impossible (exemple:  plusieurs semaines ou mois de réception et/ou de distribution non enregistrés), utiliser les totaux enregistrés le jour de l'enquête et noter que ces données ne sont pas actuelles.</t>
  </si>
  <si>
    <t>Pour chaque produit, se référer aux transactions sur la carte de stock durant les 100 jours passés. Pour chaque rupture durant cette période, ajouter le nombre de Jours pour lesquels ce produit a enregistré la balance 0. Ecrire le total de Jours de rupture dans la colonne D.</t>
  </si>
  <si>
    <t>• Compter le nombre de jours entre le jour du début de la balance 0 et la prochaine reception de produits.  Dans l'exemple, la rupture de stock a commencé le 4 Mai et a continué jusqu'à l'arrivée des commandes, le 11 Mai, soit 7 jours de rupture (11 - 4 = 7).</t>
  </si>
  <si>
    <t>0 à total de la colonne Fx100</t>
  </si>
  <si>
    <t>0 à 100%</t>
  </si>
  <si>
    <t>INDICATEUR</t>
  </si>
  <si>
    <t>DEMANDE:</t>
  </si>
  <si>
    <t>INDICATEUR 1</t>
  </si>
  <si>
    <t>INDICATEUR 1A</t>
  </si>
  <si>
    <t>INDICATEUR 1B</t>
  </si>
  <si>
    <t>INDICATEUR 2</t>
  </si>
  <si>
    <t>INDICATEUR 3</t>
  </si>
  <si>
    <t>INDICATEUR 4</t>
  </si>
  <si>
    <t>Féliciter le personnel du magasin.</t>
  </si>
  <si>
    <t xml:space="preserve">Est-que vous avez des cas de vol? </t>
  </si>
  <si>
    <t xml:space="preserve">Pour fixer le nombre de mois de stock comme maximum et minimum (pour faciliter le suivi des niveaux de stock et l'estimation des besoins), consulter les étapes a-d.  Pour calculer les niveaux de stock maximum et minimum par produit, consulter les étapes e-f. </t>
  </si>
  <si>
    <t>d'approvisionnement</t>
  </si>
  <si>
    <r>
      <t>Délai de livraison:</t>
    </r>
    <r>
      <rPr>
        <b/>
        <vertAlign val="superscript"/>
        <sz val="10"/>
        <rFont val="Arial"/>
        <family val="2"/>
      </rPr>
      <t>2</t>
    </r>
  </si>
  <si>
    <t xml:space="preserve">b) Noter le nombre de mois entre le passage de la commande et la réception des produits. </t>
  </si>
  <si>
    <t xml:space="preserve">c) Multiplier b x 2. </t>
  </si>
  <si>
    <t>d) Additioner a + c.</t>
  </si>
  <si>
    <t xml:space="preserve">Nombre de mois de </t>
  </si>
  <si>
    <t>stock minimum:</t>
  </si>
  <si>
    <t>Nomber de mois de</t>
  </si>
  <si>
    <t>stock maximum:</t>
  </si>
  <si>
    <t>e) Multiplier c x CMM.</t>
  </si>
  <si>
    <r>
      <t xml:space="preserve">f) Multiplier d x CMM. </t>
    </r>
  </si>
  <si>
    <t xml:space="preserve">Niveau de stock </t>
  </si>
  <si>
    <t>minimum</t>
  </si>
  <si>
    <t>maximum</t>
  </si>
  <si>
    <t>Consulter les références suivantes:</t>
  </si>
  <si>
    <t>Binzen, Suzanna C., Suttenfield, Linda J., Wolff, James A. "Approvisionner les clients en contraceptives," Guide des responsables des programmes de planification familiale: Aptitudes et outils essentiels pour la conduite des programmes de planification familiale, W. Hartford, CT: Kumarian Press, 1991.</t>
  </si>
  <si>
    <t>Pour plus d'informations concernant les évaluations basées sur les indicateur, consulter le "Rapid Pharmaceutical Management Assessment: An Indicator-Based Approach." Boston: Management Sciences for Health, 1995.</t>
  </si>
  <si>
    <t>INTERVALLE D'APPROVISIONNEMENT (EN MOIS)</t>
  </si>
  <si>
    <t>DEMANDER:</t>
  </si>
  <si>
    <t>SI OUI...*</t>
  </si>
  <si>
    <t>PROCHAINES ETAPES (SUGGESTIONS)</t>
  </si>
  <si>
    <t>NOTRE PLAN D'ACTION</t>
  </si>
  <si>
    <t>Résultat</t>
  </si>
  <si>
    <t xml:space="preserve">Idéal </t>
  </si>
  <si>
    <r>
      <t>Binzen, Suzanna.</t>
    </r>
    <r>
      <rPr>
        <i/>
        <sz val="9"/>
        <rFont val="Arial"/>
        <family val="2"/>
      </rPr>
      <t xml:space="preserve"> "</t>
    </r>
    <r>
      <rPr>
        <sz val="9"/>
        <rFont val="Arial"/>
        <family val="2"/>
      </rPr>
      <t>Pocket Guide to Managing Contraceptive Supplies," Centers for Disease Control and Prevention,</t>
    </r>
    <r>
      <rPr>
        <i/>
        <sz val="9"/>
        <rFont val="Arial"/>
        <family val="2"/>
      </rPr>
      <t xml:space="preserve"> </t>
    </r>
    <r>
      <rPr>
        <sz val="9"/>
        <rFont val="Arial"/>
        <family val="2"/>
      </rPr>
      <t>Atlanta</t>
    </r>
    <r>
      <rPr>
        <i/>
        <sz val="9"/>
        <rFont val="Arial"/>
        <family val="2"/>
      </rPr>
      <t xml:space="preserve">, </t>
    </r>
    <r>
      <rPr>
        <sz val="9"/>
        <rFont val="Arial"/>
        <family val="2"/>
      </rPr>
      <t>1998.</t>
    </r>
  </si>
  <si>
    <r>
      <t xml:space="preserve">Management Sciences for Health and the World Health Organization. </t>
    </r>
    <r>
      <rPr>
        <i/>
        <sz val="9"/>
        <rFont val="Arial"/>
        <family val="2"/>
      </rPr>
      <t>Managing Drug Supply: The Selection, Procurement, Distribution, and Use of Pharmaceuticals</t>
    </r>
    <r>
      <rPr>
        <sz val="9"/>
        <rFont val="Arial"/>
        <family val="2"/>
      </rPr>
      <t>. 2d.ed. W. Hartford, CT: Kumarian Press, 1997.</t>
    </r>
  </si>
  <si>
    <t>Source data for graphs:</t>
  </si>
  <si>
    <t xml:space="preserve"> </t>
  </si>
  <si>
    <t>L</t>
  </si>
  <si>
    <t>% Stock records less than physical counts</t>
  </si>
  <si>
    <t>% Stock records greater than physical counts</t>
  </si>
  <si>
    <t>x100</t>
  </si>
  <si>
    <t>Indicator 1a</t>
  </si>
  <si>
    <t>Indicator 1b</t>
  </si>
  <si>
    <t xml:space="preserve">INVENTORY MANAGEMENT ASSESSMENT TOOL (IMAT) </t>
  </si>
  <si>
    <t xml:space="preserve"> A</t>
  </si>
  <si>
    <t xml:space="preserve"> B</t>
  </si>
  <si>
    <t xml:space="preserve"> C</t>
  </si>
  <si>
    <t xml:space="preserve"> D</t>
  </si>
  <si>
    <t xml:space="preserve"> E</t>
  </si>
  <si>
    <t xml:space="preserve"> F</t>
  </si>
  <si>
    <t>#</t>
  </si>
  <si>
    <t>H</t>
  </si>
  <si>
    <t>N=</t>
  </si>
  <si>
    <t>INVENTORY MANAGEMENT ASSESSMENT TOOL (IMAT)</t>
  </si>
  <si>
    <t>Ideal</t>
  </si>
  <si>
    <t>Actual</t>
  </si>
  <si>
    <t>Option A</t>
  </si>
  <si>
    <t>Option B</t>
  </si>
  <si>
    <t>Indicator 1</t>
  </si>
  <si>
    <t>Average percentage of time out of stock</t>
  </si>
  <si>
    <t>G</t>
  </si>
  <si>
    <t>N</t>
  </si>
  <si>
    <t>IDEAL</t>
  </si>
  <si>
    <t>3a.</t>
  </si>
  <si>
    <t>3b.</t>
  </si>
  <si>
    <t>3c.</t>
  </si>
  <si>
    <t>3d.</t>
  </si>
  <si>
    <t>B1-1</t>
  </si>
  <si>
    <t>DATE</t>
  </si>
  <si>
    <t>BALANCE</t>
  </si>
  <si>
    <t>NOVAPHARM</t>
  </si>
  <si>
    <t>Indicator</t>
  </si>
  <si>
    <t>Indicator 4. Avg. % time out of stock</t>
  </si>
  <si>
    <t>4a.</t>
  </si>
  <si>
    <t>4b.</t>
  </si>
  <si>
    <t>A. INTRODUCTION</t>
  </si>
  <si>
    <t>B. INSTRUCTIONS</t>
  </si>
  <si>
    <t>Indicator 3. % Products available</t>
  </si>
  <si>
    <t>Indicator 2: Overall stock variation</t>
  </si>
  <si>
    <t>% Stock records that is accurate</t>
  </si>
  <si>
    <t>version 1</t>
  </si>
  <si>
    <t>NOM GENERIQUE DU PRODUIT: Chloroquine</t>
  </si>
  <si>
    <t>DATE DE LA DERNIERE MISE A JOUR</t>
  </si>
  <si>
    <t xml:space="preserve">ADRESSES </t>
  </si>
  <si>
    <t xml:space="preserve">DELAI DE LIVRAISON (EN MOIS) </t>
  </si>
  <si>
    <t>CONSOMMATION MENSUELLE MOYENNE (CMM)</t>
  </si>
  <si>
    <t xml:space="preserve">STOCK MINIMUM (EN MOIS) </t>
  </si>
  <si>
    <t xml:space="preserve">STOCK MAXIMUM (EN MOIS) </t>
  </si>
  <si>
    <t>STOCK MINIMUM</t>
  </si>
  <si>
    <t>STOCK MAXIMUM</t>
  </si>
  <si>
    <t xml:space="preserve"> ORIGINE/ DESTINATION </t>
  </si>
  <si>
    <t>QTE ENTREE</t>
  </si>
  <si>
    <t>QTE SORTIE</t>
  </si>
  <si>
    <t xml:space="preserve">SIGNATURE </t>
  </si>
  <si>
    <t>Calculer la consommation mensuelle à la fin de chaque mois</t>
  </si>
  <si>
    <t xml:space="preserve">INVENTAIRE </t>
  </si>
  <si>
    <t>CS II</t>
  </si>
  <si>
    <t>CS I</t>
  </si>
  <si>
    <t>HOP I</t>
  </si>
  <si>
    <t>HOP II</t>
  </si>
  <si>
    <t>MS</t>
  </si>
  <si>
    <t>HOP III</t>
  </si>
  <si>
    <t>CS IV</t>
  </si>
  <si>
    <t>CS III</t>
  </si>
  <si>
    <t>CS 1</t>
  </si>
  <si>
    <t>HOP 1</t>
  </si>
  <si>
    <t>2 février</t>
  </si>
  <si>
    <t>12 février</t>
  </si>
  <si>
    <t>17 février</t>
  </si>
  <si>
    <t>23 février</t>
  </si>
  <si>
    <t>27 février</t>
  </si>
  <si>
    <t>10 mars</t>
  </si>
  <si>
    <t>13 mars</t>
  </si>
  <si>
    <t>16 mars</t>
  </si>
  <si>
    <t>25 mars</t>
  </si>
  <si>
    <t>30 mars</t>
  </si>
  <si>
    <t>3 avril</t>
  </si>
  <si>
    <t>15 avril</t>
  </si>
  <si>
    <t>28 avril</t>
  </si>
  <si>
    <t>30 avril</t>
  </si>
  <si>
    <t>4 mai</t>
  </si>
  <si>
    <t>11 mai</t>
  </si>
  <si>
    <t>18 mai</t>
  </si>
  <si>
    <t>26 mai</t>
  </si>
  <si>
    <t>2 juin</t>
  </si>
  <si>
    <t>5 juin</t>
  </si>
  <si>
    <t>8 juin</t>
  </si>
  <si>
    <t>17 juin</t>
  </si>
  <si>
    <t>23 juin</t>
  </si>
  <si>
    <t>30 juin</t>
  </si>
  <si>
    <t>2 juillet</t>
  </si>
  <si>
    <t>7 juillet</t>
  </si>
  <si>
    <t>9 juillet</t>
  </si>
  <si>
    <t>15 juillet</t>
  </si>
  <si>
    <t>20 juillet</t>
  </si>
  <si>
    <t>29 juillet</t>
  </si>
  <si>
    <t>ANNEX II: FICHE DE STOCK (A TITRE D'EXEMPLE)</t>
  </si>
  <si>
    <t xml:space="preserve">INSTRUCTIONS (Consulter la fiche de stock en annexe II à titre d'exemple) </t>
  </si>
  <si>
    <t xml:space="preserve">Maintenir les fiches de stock correctes et à jour. </t>
  </si>
  <si>
    <t xml:space="preserve">Recommandations pour améliorer les enregistrements </t>
  </si>
  <si>
    <t xml:space="preserve">Recommandations pour améliorer le suivi des niveaux de stock </t>
  </si>
  <si>
    <r>
      <t>Utiliser la Consommation Mensuelle Moyenne (CMM) pour estimer les besoins.</t>
    </r>
    <r>
      <rPr>
        <vertAlign val="superscript"/>
        <sz val="10"/>
        <rFont val="Arial"/>
        <family val="2"/>
      </rPr>
      <t>1</t>
    </r>
  </si>
  <si>
    <t xml:space="preserve">Convertir les balances en mois de stock . </t>
  </si>
  <si>
    <t xml:space="preserve">Pour chaque produit, diviser la balance par sa CMM. </t>
  </si>
  <si>
    <t>Etablir les niveaux de stock maximum et minimum (système max-min).</t>
  </si>
  <si>
    <t xml:space="preserve">Vérifier que:  </t>
  </si>
  <si>
    <t>Pourcentage d'enregistrements de stock exact</t>
  </si>
  <si>
    <t>Pourcentage des balances en dessous du compte physique</t>
  </si>
  <si>
    <t xml:space="preserve">Pourcentage des balances au dessus du compte physique </t>
  </si>
  <si>
    <t>PROCEDURE RECOMMANDEE</t>
  </si>
  <si>
    <t>JUSTIFICATION</t>
  </si>
  <si>
    <t xml:space="preserve">Determiner "x," le nombre de mois à considérer pour obtenir la moyenne (normallement 3 ou 6).  Ensuite, pour chaque produit, faire le total de la consommation mensuelle pour les derniers x mois, et diviser par x.  Actualiser la consommation mensuelle moyenne à la fin de chaque mois. </t>
  </si>
  <si>
    <t>Si vous connaissez le nombre de mois de stock que vous avez, vous pouvez déterminer s'il faut placer des commandes d'urgences pour eviter les ruptures.</t>
  </si>
  <si>
    <r>
      <t xml:space="preserve">Utiliser le système max-min pour gérer les niveaux de stock.  </t>
    </r>
    <r>
      <rPr>
        <sz val="10"/>
        <rFont val="Arial"/>
        <family val="2"/>
      </rPr>
      <t xml:space="preserve">Si la balance est inférieure au niveau minimum, lancer une commande. </t>
    </r>
  </si>
  <si>
    <t xml:space="preserve">Est-ce que le résultat est en bas du rang? </t>
  </si>
  <si>
    <t xml:space="preserve">Est-ce que le résultat est en haut du rang? </t>
  </si>
  <si>
    <t xml:space="preserve">Matériel requis pour l'utilisation sur Excel: </t>
  </si>
  <si>
    <t>Etape 1:  Pour commencer</t>
  </si>
  <si>
    <t>Si vous avez reçu une copie électronique du questionnaire, il serait plus prudent de sauver cette copie quelque part ailleurs, ainsi vous aurez la possibilité de l'utiliser pour une autre évaluation. Aussi, si vous avez à mener cette évaluation pour plusieurs entrepôts, créer des copies séparées pour chaque site.</t>
  </si>
  <si>
    <t xml:space="preserve">Indicateurs d'enregistrement, cont. </t>
  </si>
  <si>
    <t xml:space="preserve">                       0 a100%</t>
  </si>
  <si>
    <t xml:space="preserve">                       0 a 100%</t>
  </si>
  <si>
    <t xml:space="preserve">                      0 a 100%</t>
  </si>
  <si>
    <t>C. COLLECTION &amp; CALCULATION</t>
  </si>
  <si>
    <t>I</t>
  </si>
  <si>
    <t>J</t>
  </si>
  <si>
    <t>K</t>
  </si>
  <si>
    <t>Observé</t>
  </si>
  <si>
    <t xml:space="preserve">les livraisons sont enregistrées correctement. </t>
  </si>
  <si>
    <t xml:space="preserve">les ajustements (pour les produits perimés ou endommagés retirés du stock ) sont faits correctement. </t>
  </si>
  <si>
    <t>les fiches de stock sont vérifiés afin de réduire les erreurs mathématiques et de comptage.</t>
  </si>
  <si>
    <t xml:space="preserve">S'il y a toujours possibilité d'amélioration, considerer les étapes suivantes. </t>
  </si>
  <si>
    <t xml:space="preserve">S'il y a toujours possibilité d'amélioration, considérer les prochaines etapes suggerees. </t>
  </si>
  <si>
    <t xml:space="preserve">Augmenter les niveaux de stock minimum en prenant en compte les délais de livraison. (Il peut etre nécessaire d'augmenter votre estimation de temps) </t>
  </si>
  <si>
    <t xml:space="preserve">A-t-il eu des changements non prévus dans la demande a cause de nouvelles activités? Si oui, penser a faire une commande exceptionnelle prenant en compte de tels changements. </t>
  </si>
  <si>
    <t xml:space="preserve">Votre système ne répond pas bien aux ruptures de stock. </t>
  </si>
  <si>
    <t xml:space="preserve">Période </t>
  </si>
  <si>
    <r>
      <t xml:space="preserve">UNITE: </t>
    </r>
    <r>
      <rPr>
        <u val="single"/>
        <sz val="9"/>
        <rFont val="Arial"/>
        <family val="2"/>
      </rPr>
      <t>Comprimé</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</si>
</sst>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quot;$&quot;#,##0\)"/>
    <numFmt numFmtId="165" formatCode="&quot;$&quot;#,##0\ ;[Red]\(&quot;$&quot;#,##0\)"/>
    <numFmt numFmtId="166" formatCode="&quot;$&quot;#,##0.00\ ;\(&quot;$&quot;#,##0.00\)"/>
    <numFmt numFmtId="167" formatCode="&quot;$&quot;#,##0.00\ ;[Red]\(&quot;$&quot;#,##0.00\)"/>
    <numFmt numFmtId="168" formatCode="m/d"/>
    <numFmt numFmtId="169" formatCode="0;0;;@"/>
    <numFmt numFmtId="170" formatCode=";;;"/>
    <numFmt numFmtId="171" formatCode="0.000000"/>
    <numFmt numFmtId="172" formatCode="0.00000"/>
    <numFmt numFmtId="173" formatCode="0.0000"/>
    <numFmt numFmtId="174" formatCode="0.000"/>
    <numFmt numFmtId="175" formatCode="0.000%"/>
    <numFmt numFmtId="176" formatCode="0.0%"/>
    <numFmt numFmtId="177" formatCode="0.0"/>
    <numFmt numFmtId="178" formatCode="00000"/>
  </numFmts>
  <fonts count="52">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b/>
      <sz val="14"/>
      <color indexed="50"/>
      <name val="Arial"/>
      <family val="2"/>
    </font>
    <font>
      <b/>
      <sz val="10"/>
      <color indexed="50"/>
      <name val="Arial"/>
      <family val="2"/>
    </font>
    <font>
      <sz val="9"/>
      <name val="Arial"/>
      <family val="2"/>
    </font>
    <font>
      <b/>
      <sz val="9"/>
      <name val="Arial"/>
      <family val="2"/>
    </font>
    <font>
      <sz val="10"/>
      <color indexed="50"/>
      <name val="Arial"/>
      <family val="2"/>
    </font>
    <font>
      <sz val="12"/>
      <name val="Arial"/>
      <family val="2"/>
    </font>
    <font>
      <sz val="10"/>
      <color indexed="8"/>
      <name val="Arial"/>
      <family val="2"/>
    </font>
    <font>
      <b/>
      <sz val="10"/>
      <color indexed="17"/>
      <name val="Arial"/>
      <family val="2"/>
    </font>
    <font>
      <i/>
      <sz val="9"/>
      <name val="Arial"/>
      <family val="2"/>
    </font>
    <font>
      <b/>
      <i/>
      <sz val="9"/>
      <name val="Arial"/>
      <family val="2"/>
    </font>
    <font>
      <b/>
      <sz val="16"/>
      <color indexed="50"/>
      <name val="Arial"/>
      <family val="2"/>
    </font>
    <font>
      <sz val="16"/>
      <name val="Arial"/>
      <family val="2"/>
    </font>
    <font>
      <u val="single"/>
      <sz val="9"/>
      <name val="Arial"/>
      <family val="2"/>
    </font>
    <font>
      <i/>
      <sz val="8"/>
      <name val="Arial"/>
      <family val="2"/>
    </font>
    <font>
      <sz val="8"/>
      <name val="Arial"/>
      <family val="2"/>
    </font>
    <font>
      <b/>
      <u val="single"/>
      <sz val="12"/>
      <name val="Arial"/>
      <family val="2"/>
    </font>
    <font>
      <b/>
      <sz val="11"/>
      <color indexed="17"/>
      <name val="Arial"/>
      <family val="2"/>
    </font>
    <font>
      <sz val="11"/>
      <color indexed="17"/>
      <name val="Arial"/>
      <family val="2"/>
    </font>
    <font>
      <b/>
      <vertAlign val="superscript"/>
      <sz val="10"/>
      <name val="Arial"/>
      <family val="2"/>
    </font>
    <font>
      <vertAlign val="superscript"/>
      <sz val="10"/>
      <name val="Arial"/>
      <family val="2"/>
    </font>
    <font>
      <b/>
      <sz val="9.75"/>
      <name val="Arial"/>
      <family val="0"/>
    </font>
    <font>
      <sz val="8.75"/>
      <name val="Arial"/>
      <family val="0"/>
    </font>
    <font>
      <b/>
      <sz val="16"/>
      <name val="Arial"/>
      <family val="2"/>
    </font>
    <font>
      <b/>
      <i/>
      <sz val="16"/>
      <name val="Arial"/>
      <family val="2"/>
    </font>
    <font>
      <b/>
      <sz val="12"/>
      <color indexed="17"/>
      <name val="Arial"/>
      <family val="2"/>
    </font>
    <font>
      <sz val="10"/>
      <color indexed="17"/>
      <name val="Arial"/>
      <family val="2"/>
    </font>
    <font>
      <b/>
      <sz val="16"/>
      <color indexed="17"/>
      <name val="Arial"/>
      <family val="2"/>
    </font>
    <font>
      <sz val="16"/>
      <color indexed="17"/>
      <name val="Arial"/>
      <family val="2"/>
    </font>
    <font>
      <b/>
      <sz val="14"/>
      <color indexed="17"/>
      <name val="Arial"/>
      <family val="2"/>
    </font>
    <font>
      <sz val="14"/>
      <color indexed="17"/>
      <name val="Arial"/>
      <family val="2"/>
    </font>
    <font>
      <b/>
      <sz val="9"/>
      <color indexed="17"/>
      <name val="Arial"/>
      <family val="2"/>
    </font>
    <font>
      <sz val="9"/>
      <color indexed="17"/>
      <name val="Arial"/>
      <family val="2"/>
    </font>
    <font>
      <vertAlign val="superscript"/>
      <sz val="11"/>
      <name val="Arial"/>
      <family val="2"/>
    </font>
    <font>
      <sz val="10"/>
      <name val="Times New Roman"/>
      <family val="1"/>
    </font>
    <font>
      <b/>
      <sz val="10"/>
      <name val="Times New Roman"/>
      <family val="1"/>
    </font>
    <font>
      <i/>
      <sz val="10"/>
      <name val="Times New Roman"/>
      <family val="1"/>
    </font>
    <font>
      <b/>
      <sz val="28"/>
      <color indexed="50"/>
      <name val="Arial"/>
      <family val="2"/>
    </font>
    <font>
      <sz val="8"/>
      <color indexed="50"/>
      <name val="Times New Roman"/>
      <family val="1"/>
    </font>
    <font>
      <b/>
      <i/>
      <sz val="9"/>
      <color indexed="50"/>
      <name val="Times New Roman"/>
      <family val="1"/>
    </font>
    <font>
      <b/>
      <sz val="12"/>
      <color indexed="50"/>
      <name val="Times New Roman"/>
      <family val="1"/>
    </font>
    <font>
      <sz val="10"/>
      <color indexed="8"/>
      <name val="Times New Roman"/>
      <family val="1"/>
    </font>
    <font>
      <b/>
      <sz val="12"/>
      <color indexed="50"/>
      <name val="Arial"/>
      <family val="2"/>
    </font>
    <font>
      <b/>
      <sz val="9"/>
      <color indexed="50"/>
      <name val="Arial"/>
      <family val="2"/>
    </font>
    <font>
      <sz val="9"/>
      <color indexed="8"/>
      <name val="Arial"/>
      <family val="2"/>
    </font>
    <font>
      <b/>
      <sz val="11"/>
      <color indexed="50"/>
      <name val="Arial"/>
      <family val="2"/>
    </font>
    <font>
      <sz val="11"/>
      <name val="Arial"/>
      <family val="2"/>
    </font>
  </fonts>
  <fills count="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9"/>
        <bgColor indexed="64"/>
      </patternFill>
    </fill>
  </fills>
  <borders count="48">
    <border>
      <left/>
      <right/>
      <top/>
      <bottom/>
      <diagonal/>
    </border>
    <border>
      <left>
        <color indexed="63"/>
      </left>
      <right>
        <color indexed="63"/>
      </right>
      <top style="double"/>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color indexed="63"/>
      </top>
      <bottom style="thin"/>
    </border>
    <border>
      <left style="thin"/>
      <right style="thin"/>
      <top>
        <color indexed="63"/>
      </top>
      <bottom style="thin"/>
    </border>
    <border>
      <left style="thin"/>
      <right style="double"/>
      <top>
        <color indexed="63"/>
      </top>
      <bottom style="thin"/>
    </border>
    <border>
      <left style="thin"/>
      <right style="thin"/>
      <top style="thin"/>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style="thin"/>
      <bottom style="thin"/>
    </border>
    <border>
      <left>
        <color indexed="63"/>
      </left>
      <right style="double"/>
      <top style="thin"/>
      <bottom style="thin"/>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double"/>
      <top style="double"/>
      <bottom style="double"/>
    </border>
    <border>
      <left style="thin"/>
      <right>
        <color indexed="63"/>
      </right>
      <top style="thin"/>
      <bottom style="double"/>
    </border>
    <border>
      <left style="double"/>
      <right style="double"/>
      <top>
        <color indexed="63"/>
      </top>
      <bottom>
        <color indexed="63"/>
      </bottom>
    </border>
    <border>
      <left style="double"/>
      <right>
        <color indexed="63"/>
      </right>
      <top>
        <color indexed="63"/>
      </top>
      <bottom>
        <color indexed="63"/>
      </bottom>
    </border>
  </borders>
  <cellStyleXfs count="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166"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168" fontId="0" fillId="0" borderId="0" applyFont="0" applyFill="0" applyBorder="0" applyAlignment="0" applyProtection="0"/>
    <xf numFmtId="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2"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0" borderId="0">
      <alignment/>
      <protection/>
    </xf>
    <xf numFmtId="10" fontId="0" fillId="0" borderId="0" applyFont="0" applyFill="0" applyBorder="0" applyAlignment="0" applyProtection="0"/>
    <xf numFmtId="0" fontId="0" fillId="0" borderId="1" applyNumberFormat="0" applyFont="0" applyFill="0" applyAlignment="0" applyProtection="0"/>
  </cellStyleXfs>
  <cellXfs count="567">
    <xf numFmtId="0" fontId="0" fillId="0" borderId="0" xfId="0" applyAlignment="1">
      <alignment/>
    </xf>
    <xf numFmtId="0" fontId="0" fillId="0" borderId="0" xfId="0" applyAlignment="1">
      <alignment wrapText="1"/>
    </xf>
    <xf numFmtId="0" fontId="0" fillId="0" borderId="0" xfId="0" applyAlignment="1">
      <alignment vertical="top" wrapText="1"/>
    </xf>
    <xf numFmtId="0" fontId="1" fillId="0" borderId="0" xfId="0" applyFont="1" applyAlignment="1">
      <alignment/>
    </xf>
    <xf numFmtId="0" fontId="0" fillId="0" borderId="0" xfId="0" applyAlignment="1">
      <alignment/>
    </xf>
    <xf numFmtId="0" fontId="0" fillId="0" borderId="0" xfId="0" applyAlignment="1">
      <alignment vertical="top"/>
    </xf>
    <xf numFmtId="0" fontId="7" fillId="0" borderId="0" xfId="0" applyFont="1" applyAlignment="1">
      <alignment/>
    </xf>
    <xf numFmtId="0" fontId="8" fillId="0" borderId="0" xfId="26" applyFont="1" applyAlignment="1">
      <alignment vertical="top"/>
      <protection/>
    </xf>
    <xf numFmtId="0" fontId="8" fillId="0" borderId="0" xfId="0" applyFont="1" applyAlignment="1">
      <alignment vertical="top"/>
    </xf>
    <xf numFmtId="0" fontId="9" fillId="0" borderId="0" xfId="0" applyFont="1" applyBorder="1" applyAlignment="1">
      <alignment vertical="top" wrapText="1"/>
    </xf>
    <xf numFmtId="0" fontId="8" fillId="0" borderId="0" xfId="0" applyFont="1" applyBorder="1" applyAlignment="1">
      <alignment vertical="top" wrapText="1"/>
    </xf>
    <xf numFmtId="0" fontId="8" fillId="0" borderId="0" xfId="0" applyFont="1" applyBorder="1" applyAlignment="1">
      <alignment horizontal="center" vertical="top" wrapText="1"/>
    </xf>
    <xf numFmtId="0" fontId="8" fillId="0" borderId="0" xfId="0" applyFont="1" applyAlignment="1">
      <alignment horizontal="center" vertical="top"/>
    </xf>
    <xf numFmtId="0" fontId="0" fillId="0" borderId="0" xfId="26" applyFont="1" applyBorder="1" applyAlignment="1">
      <alignment vertical="top" wrapText="1"/>
      <protection/>
    </xf>
    <xf numFmtId="0" fontId="8" fillId="0" borderId="2" xfId="0" applyFont="1" applyBorder="1" applyAlignment="1">
      <alignment vertical="top"/>
    </xf>
    <xf numFmtId="0" fontId="0" fillId="0" borderId="0" xfId="26" applyFont="1">
      <alignment/>
      <protection/>
    </xf>
    <xf numFmtId="0" fontId="0" fillId="0" borderId="0" xfId="30" applyFont="1">
      <alignment/>
      <protection/>
    </xf>
    <xf numFmtId="0" fontId="0" fillId="0" borderId="0" xfId="30" applyFont="1" applyBorder="1">
      <alignment/>
      <protection/>
    </xf>
    <xf numFmtId="0" fontId="0" fillId="0" borderId="0" xfId="0" applyBorder="1" applyAlignment="1">
      <alignment wrapText="1"/>
    </xf>
    <xf numFmtId="0" fontId="8" fillId="0" borderId="0" xfId="0" applyFont="1" applyBorder="1" applyAlignment="1">
      <alignment horizontal="center" vertical="top"/>
    </xf>
    <xf numFmtId="0" fontId="1" fillId="0" borderId="3" xfId="0" applyFont="1" applyBorder="1" applyAlignment="1">
      <alignment vertical="top"/>
    </xf>
    <xf numFmtId="0" fontId="1" fillId="0" borderId="4" xfId="0" applyFont="1" applyBorder="1" applyAlignment="1">
      <alignment/>
    </xf>
    <xf numFmtId="0" fontId="1" fillId="0" borderId="0" xfId="26" applyFont="1" applyBorder="1">
      <alignment/>
      <protection/>
    </xf>
    <xf numFmtId="0" fontId="0" fillId="0" borderId="0" xfId="26" applyFont="1" applyBorder="1" applyAlignment="1">
      <alignment wrapText="1"/>
      <protection/>
    </xf>
    <xf numFmtId="0" fontId="0" fillId="0" borderId="0" xfId="26" applyFont="1" applyBorder="1">
      <alignment/>
      <protection/>
    </xf>
    <xf numFmtId="0" fontId="0" fillId="0" borderId="0" xfId="26" applyFont="1" applyBorder="1" applyAlignment="1">
      <alignment vertical="top" wrapText="1" shrinkToFit="1"/>
      <protection/>
    </xf>
    <xf numFmtId="0" fontId="8" fillId="0" borderId="0" xfId="0" applyFont="1" applyBorder="1" applyAlignment="1">
      <alignment vertical="top"/>
    </xf>
    <xf numFmtId="0" fontId="8" fillId="0" borderId="0" xfId="26" applyFont="1" applyBorder="1" applyAlignment="1">
      <alignment vertical="top"/>
      <protection/>
    </xf>
    <xf numFmtId="0" fontId="0" fillId="0" borderId="0" xfId="0" applyFont="1" applyAlignment="1">
      <alignment wrapText="1"/>
    </xf>
    <xf numFmtId="0" fontId="0" fillId="0" borderId="5" xfId="0" applyBorder="1" applyAlignment="1">
      <alignment wrapText="1"/>
    </xf>
    <xf numFmtId="0" fontId="0" fillId="0" borderId="0" xfId="0" applyBorder="1" applyAlignment="1">
      <alignment vertical="top" wrapText="1"/>
    </xf>
    <xf numFmtId="0" fontId="9" fillId="0" borderId="0" xfId="0" applyFont="1" applyBorder="1" applyAlignment="1">
      <alignment vertical="top"/>
    </xf>
    <xf numFmtId="0" fontId="9" fillId="0" borderId="0" xfId="0" applyFont="1" applyBorder="1" applyAlignment="1">
      <alignment/>
    </xf>
    <xf numFmtId="0" fontId="8" fillId="0" borderId="0" xfId="0" applyFont="1" applyBorder="1" applyAlignment="1">
      <alignment/>
    </xf>
    <xf numFmtId="0" fontId="8" fillId="0" borderId="0" xfId="26" applyFont="1" applyBorder="1" applyAlignment="1">
      <alignment horizontal="center" vertical="top"/>
      <protection/>
    </xf>
    <xf numFmtId="0" fontId="9" fillId="0" borderId="5" xfId="0" applyFont="1" applyBorder="1" applyAlignment="1">
      <alignment vertical="top"/>
    </xf>
    <xf numFmtId="0" fontId="8" fillId="0" borderId="5" xfId="0" applyFont="1" applyBorder="1" applyAlignment="1">
      <alignment/>
    </xf>
    <xf numFmtId="0" fontId="0" fillId="0" borderId="0" xfId="0" applyBorder="1" applyAlignment="1">
      <alignment vertical="top"/>
    </xf>
    <xf numFmtId="0" fontId="8" fillId="0" borderId="6" xfId="0" applyFont="1" applyBorder="1" applyAlignment="1">
      <alignment/>
    </xf>
    <xf numFmtId="0" fontId="8" fillId="0" borderId="2" xfId="0" applyFont="1" applyBorder="1" applyAlignment="1">
      <alignment/>
    </xf>
    <xf numFmtId="0" fontId="8" fillId="0" borderId="2" xfId="0" applyFont="1" applyBorder="1" applyAlignment="1">
      <alignment vertical="top" wrapText="1"/>
    </xf>
    <xf numFmtId="0" fontId="0" fillId="0" borderId="2" xfId="0" applyBorder="1" applyAlignment="1">
      <alignment/>
    </xf>
    <xf numFmtId="0" fontId="0" fillId="0" borderId="7" xfId="26" applyFont="1" applyBorder="1" applyAlignment="1">
      <alignment vertical="top"/>
      <protection/>
    </xf>
    <xf numFmtId="0" fontId="0" fillId="0" borderId="3" xfId="0" applyFont="1" applyBorder="1" applyAlignment="1">
      <alignment vertical="top"/>
    </xf>
    <xf numFmtId="0" fontId="0" fillId="0" borderId="5" xfId="0" applyFont="1" applyBorder="1" applyAlignment="1">
      <alignment vertical="top"/>
    </xf>
    <xf numFmtId="0" fontId="0" fillId="0" borderId="8" xfId="0" applyFont="1" applyBorder="1" applyAlignment="1">
      <alignment vertical="top"/>
    </xf>
    <xf numFmtId="0" fontId="0" fillId="0" borderId="6" xfId="0" applyFont="1" applyBorder="1" applyAlignment="1">
      <alignment vertical="top"/>
    </xf>
    <xf numFmtId="0" fontId="0" fillId="0" borderId="4" xfId="0" applyFont="1" applyBorder="1" applyAlignment="1">
      <alignment vertical="top"/>
    </xf>
    <xf numFmtId="0" fontId="0" fillId="0" borderId="5" xfId="0" applyFont="1" applyBorder="1" applyAlignment="1">
      <alignment/>
    </xf>
    <xf numFmtId="0" fontId="0" fillId="0" borderId="5" xfId="0" applyBorder="1" applyAlignment="1">
      <alignment/>
    </xf>
    <xf numFmtId="0" fontId="0" fillId="0" borderId="6" xfId="0" applyBorder="1" applyAlignment="1">
      <alignment/>
    </xf>
    <xf numFmtId="0" fontId="8" fillId="0" borderId="8" xfId="26" applyFont="1" applyBorder="1" applyAlignment="1">
      <alignment vertical="top"/>
      <protection/>
    </xf>
    <xf numFmtId="0" fontId="8" fillId="0" borderId="8" xfId="26" applyFont="1" applyBorder="1" applyAlignment="1">
      <alignment vertical="top" wrapText="1"/>
      <protection/>
    </xf>
    <xf numFmtId="0" fontId="9" fillId="0" borderId="8" xfId="26" applyFont="1" applyBorder="1" applyAlignment="1">
      <alignment horizontal="right" vertical="top"/>
      <protection/>
    </xf>
    <xf numFmtId="0" fontId="8" fillId="0" borderId="4" xfId="26" applyFont="1" applyBorder="1" applyAlignment="1">
      <alignment vertical="top"/>
      <protection/>
    </xf>
    <xf numFmtId="0" fontId="0" fillId="0" borderId="5" xfId="0" applyBorder="1" applyAlignment="1">
      <alignment vertical="top"/>
    </xf>
    <xf numFmtId="0" fontId="0" fillId="0" borderId="7" xfId="0" applyFont="1" applyBorder="1" applyAlignment="1">
      <alignment vertical="top"/>
    </xf>
    <xf numFmtId="0" fontId="1" fillId="0" borderId="4" xfId="0" applyFont="1" applyBorder="1" applyAlignment="1">
      <alignment vertical="top"/>
    </xf>
    <xf numFmtId="0" fontId="1" fillId="0" borderId="8" xfId="0" applyFont="1" applyBorder="1" applyAlignment="1">
      <alignment/>
    </xf>
    <xf numFmtId="0" fontId="1" fillId="0" borderId="3" xfId="0" applyFont="1" applyBorder="1" applyAlignment="1">
      <alignment/>
    </xf>
    <xf numFmtId="0" fontId="0" fillId="0" borderId="9" xfId="26" applyFont="1" applyBorder="1">
      <alignment/>
      <protection/>
    </xf>
    <xf numFmtId="0" fontId="0" fillId="0" borderId="0" xfId="29">
      <alignment/>
      <protection/>
    </xf>
    <xf numFmtId="0" fontId="0" fillId="0" borderId="0" xfId="29" applyAlignment="1">
      <alignment horizontal="left" vertical="top" wrapText="1"/>
      <protection/>
    </xf>
    <xf numFmtId="0" fontId="0" fillId="0" borderId="0" xfId="29" applyAlignment="1">
      <alignment vertical="top" wrapText="1"/>
      <protection/>
    </xf>
    <xf numFmtId="0" fontId="0" fillId="0" borderId="0" xfId="29" applyAlignment="1">
      <alignment/>
      <protection/>
    </xf>
    <xf numFmtId="0" fontId="7" fillId="0" borderId="0" xfId="29" applyFont="1" applyAlignment="1">
      <alignment wrapText="1"/>
      <protection/>
    </xf>
    <xf numFmtId="0" fontId="0" fillId="0" borderId="0" xfId="29" applyAlignment="1">
      <alignment wrapText="1"/>
      <protection/>
    </xf>
    <xf numFmtId="0" fontId="7" fillId="0" borderId="0" xfId="29" applyFont="1" applyAlignment="1">
      <alignment vertical="top"/>
      <protection/>
    </xf>
    <xf numFmtId="0" fontId="0" fillId="0" borderId="0" xfId="29" applyAlignment="1">
      <alignment vertical="top"/>
      <protection/>
    </xf>
    <xf numFmtId="0" fontId="7" fillId="0" borderId="0" xfId="29" applyFont="1" applyAlignment="1">
      <alignment vertical="top" wrapText="1"/>
      <protection/>
    </xf>
    <xf numFmtId="0" fontId="11" fillId="0" borderId="0" xfId="0" applyFont="1" applyAlignment="1">
      <alignment wrapText="1"/>
    </xf>
    <xf numFmtId="0" fontId="9" fillId="0" borderId="2" xfId="0" applyFont="1" applyBorder="1" applyAlignment="1">
      <alignment horizontal="center" vertical="top"/>
    </xf>
    <xf numFmtId="0" fontId="9" fillId="0" borderId="0" xfId="0" applyFont="1" applyBorder="1" applyAlignment="1">
      <alignment horizontal="center" vertical="top"/>
    </xf>
    <xf numFmtId="0" fontId="9" fillId="0" borderId="0" xfId="0" applyFont="1" applyBorder="1" applyAlignment="1">
      <alignment horizontal="center" vertical="top" wrapText="1"/>
    </xf>
    <xf numFmtId="0" fontId="9" fillId="0" borderId="2" xfId="0" applyFont="1" applyBorder="1" applyAlignment="1">
      <alignment horizontal="center" vertical="top" wrapText="1"/>
    </xf>
    <xf numFmtId="0" fontId="1" fillId="0" borderId="0" xfId="0" applyFont="1" applyAlignment="1">
      <alignment wrapText="1"/>
    </xf>
    <xf numFmtId="4" fontId="8" fillId="0" borderId="0" xfId="15" applyFont="1" applyAlignment="1">
      <alignment vertical="top"/>
    </xf>
    <xf numFmtId="0" fontId="10" fillId="0" borderId="0" xfId="30" applyFont="1">
      <alignment/>
      <protection/>
    </xf>
    <xf numFmtId="0" fontId="8" fillId="0" borderId="5" xfId="0" applyFont="1" applyBorder="1" applyAlignment="1">
      <alignment vertical="top"/>
    </xf>
    <xf numFmtId="0" fontId="15" fillId="0" borderId="0" xfId="26" applyFont="1">
      <alignment/>
      <protection/>
    </xf>
    <xf numFmtId="0" fontId="8" fillId="0" borderId="0" xfId="26" applyFont="1">
      <alignment/>
      <protection/>
    </xf>
    <xf numFmtId="0" fontId="8" fillId="0" borderId="0" xfId="26" applyFont="1" applyBorder="1">
      <alignment/>
      <protection/>
    </xf>
    <xf numFmtId="0" fontId="0" fillId="0" borderId="0" xfId="27">
      <alignment/>
      <protection/>
    </xf>
    <xf numFmtId="0" fontId="9" fillId="0" borderId="8" xfId="27" applyFont="1" applyBorder="1">
      <alignment/>
      <protection/>
    </xf>
    <xf numFmtId="0" fontId="18" fillId="0" borderId="5" xfId="27" applyFont="1" applyBorder="1">
      <alignment/>
      <protection/>
    </xf>
    <xf numFmtId="0" fontId="18" fillId="0" borderId="0" xfId="27" applyFont="1" applyBorder="1">
      <alignment/>
      <protection/>
    </xf>
    <xf numFmtId="0" fontId="8" fillId="0" borderId="0" xfId="27" applyFont="1" applyBorder="1">
      <alignment/>
      <protection/>
    </xf>
    <xf numFmtId="0" fontId="9" fillId="0" borderId="0" xfId="27" applyFont="1" applyBorder="1">
      <alignment/>
      <protection/>
    </xf>
    <xf numFmtId="0" fontId="8" fillId="0" borderId="0" xfId="27" applyFont="1" applyBorder="1" applyAlignment="1">
      <alignment horizontal="left"/>
      <protection/>
    </xf>
    <xf numFmtId="0" fontId="19" fillId="0" borderId="10" xfId="27" applyFont="1" applyBorder="1">
      <alignment/>
      <protection/>
    </xf>
    <xf numFmtId="0" fontId="8" fillId="0" borderId="10" xfId="27" applyFont="1" applyBorder="1">
      <alignment/>
      <protection/>
    </xf>
    <xf numFmtId="0" fontId="8" fillId="0" borderId="10" xfId="27" applyFont="1" applyBorder="1" applyAlignment="1">
      <alignment horizontal="left"/>
      <protection/>
    </xf>
    <xf numFmtId="0" fontId="8" fillId="0" borderId="11" xfId="27" applyFont="1" applyBorder="1" applyAlignment="1">
      <alignment horizontal="center" wrapText="1"/>
      <protection/>
    </xf>
    <xf numFmtId="0" fontId="8" fillId="0" borderId="12" xfId="27" applyFont="1" applyBorder="1" applyAlignment="1">
      <alignment horizontal="center" wrapText="1"/>
      <protection/>
    </xf>
    <xf numFmtId="0" fontId="8" fillId="0" borderId="13" xfId="27" applyFont="1" applyBorder="1" applyAlignment="1">
      <alignment horizontal="center" wrapText="1"/>
      <protection/>
    </xf>
    <xf numFmtId="16" fontId="8" fillId="0" borderId="14" xfId="27" applyNumberFormat="1" applyFont="1" applyBorder="1" applyAlignment="1">
      <alignment horizontal="left" wrapText="1"/>
      <protection/>
    </xf>
    <xf numFmtId="0" fontId="8" fillId="0" borderId="15" xfId="27" applyFont="1" applyBorder="1" applyAlignment="1">
      <alignment horizontal="left" wrapText="1"/>
      <protection/>
    </xf>
    <xf numFmtId="0" fontId="8" fillId="0" borderId="15" xfId="27" applyFont="1" applyBorder="1" applyAlignment="1">
      <alignment horizontal="center" wrapText="1"/>
      <protection/>
    </xf>
    <xf numFmtId="3" fontId="8" fillId="0" borderId="15" xfId="27" applyNumberFormat="1" applyFont="1" applyBorder="1" applyAlignment="1">
      <alignment horizontal="right" wrapText="1"/>
      <protection/>
    </xf>
    <xf numFmtId="0" fontId="8" fillId="0" borderId="16" xfId="27" applyFont="1" applyBorder="1" applyAlignment="1">
      <alignment horizontal="center" wrapText="1"/>
      <protection/>
    </xf>
    <xf numFmtId="3" fontId="8" fillId="0" borderId="15" xfId="27" applyNumberFormat="1" applyFont="1" applyBorder="1" applyAlignment="1">
      <alignment horizontal="right" vertical="top" wrapText="1"/>
      <protection/>
    </xf>
    <xf numFmtId="3" fontId="8" fillId="0" borderId="17" xfId="27" applyNumberFormat="1" applyFont="1" applyBorder="1">
      <alignment/>
      <protection/>
    </xf>
    <xf numFmtId="3" fontId="8" fillId="0" borderId="16" xfId="27" applyNumberFormat="1" applyFont="1" applyBorder="1" applyAlignment="1">
      <alignment horizontal="right" wrapText="1"/>
      <protection/>
    </xf>
    <xf numFmtId="0" fontId="8" fillId="0" borderId="15" xfId="27" applyFont="1" applyBorder="1" applyAlignment="1">
      <alignment horizontal="right" wrapText="1"/>
      <protection/>
    </xf>
    <xf numFmtId="16" fontId="8" fillId="0" borderId="18" xfId="27" applyNumberFormat="1" applyFont="1" applyBorder="1" applyAlignment="1">
      <alignment horizontal="left"/>
      <protection/>
    </xf>
    <xf numFmtId="0" fontId="8" fillId="0" borderId="17" xfId="27" applyFont="1" applyBorder="1">
      <alignment/>
      <protection/>
    </xf>
    <xf numFmtId="3" fontId="8" fillId="0" borderId="17" xfId="27" applyNumberFormat="1" applyFont="1" applyBorder="1" applyAlignment="1">
      <alignment horizontal="right"/>
      <protection/>
    </xf>
    <xf numFmtId="0" fontId="8" fillId="0" borderId="19" xfId="27" applyFont="1" applyBorder="1">
      <alignment/>
      <protection/>
    </xf>
    <xf numFmtId="0" fontId="8" fillId="0" borderId="17" xfId="27" applyFont="1" applyBorder="1" applyAlignment="1">
      <alignment horizontal="right"/>
      <protection/>
    </xf>
    <xf numFmtId="3" fontId="8" fillId="0" borderId="19" xfId="27" applyNumberFormat="1" applyFont="1" applyBorder="1">
      <alignment/>
      <protection/>
    </xf>
    <xf numFmtId="16" fontId="8" fillId="0" borderId="20" xfId="27" applyNumberFormat="1" applyFont="1" applyBorder="1" applyAlignment="1">
      <alignment horizontal="left"/>
      <protection/>
    </xf>
    <xf numFmtId="0" fontId="8" fillId="0" borderId="21" xfId="27" applyFont="1" applyBorder="1">
      <alignment/>
      <protection/>
    </xf>
    <xf numFmtId="3" fontId="8" fillId="0" borderId="21" xfId="27" applyNumberFormat="1" applyFont="1" applyBorder="1">
      <alignment/>
      <protection/>
    </xf>
    <xf numFmtId="3" fontId="8" fillId="0" borderId="22" xfId="27" applyNumberFormat="1" applyFont="1" applyBorder="1">
      <alignment/>
      <protection/>
    </xf>
    <xf numFmtId="0" fontId="0" fillId="0" borderId="0" xfId="0" applyFont="1" applyAlignment="1">
      <alignment/>
    </xf>
    <xf numFmtId="0" fontId="0" fillId="0" borderId="0" xfId="0" applyFont="1" applyAlignment="1">
      <alignment vertical="top" wrapText="1"/>
    </xf>
    <xf numFmtId="0" fontId="0" fillId="0" borderId="0" xfId="0" applyFont="1" applyAlignment="1">
      <alignment/>
    </xf>
    <xf numFmtId="0" fontId="12" fillId="0" borderId="0" xfId="29" applyFont="1" applyAlignment="1">
      <alignment wrapText="1"/>
      <protection/>
    </xf>
    <xf numFmtId="0" fontId="0" fillId="0" borderId="0" xfId="0" applyFont="1" applyAlignment="1">
      <alignment vertical="top"/>
    </xf>
    <xf numFmtId="0" fontId="8" fillId="0" borderId="23" xfId="26" applyFont="1" applyBorder="1" applyAlignment="1">
      <alignment vertical="top"/>
      <protection/>
    </xf>
    <xf numFmtId="0" fontId="21" fillId="0" borderId="5" xfId="0" applyFont="1" applyBorder="1" applyAlignment="1">
      <alignment/>
    </xf>
    <xf numFmtId="0" fontId="1" fillId="0" borderId="0" xfId="0" applyFont="1" applyBorder="1" applyAlignment="1">
      <alignment/>
    </xf>
    <xf numFmtId="0" fontId="9" fillId="0" borderId="0" xfId="0" applyFont="1" applyAlignment="1">
      <alignment horizontal="center" vertical="top"/>
    </xf>
    <xf numFmtId="0" fontId="0" fillId="0" borderId="0" xfId="26" applyFont="1" applyBorder="1" applyAlignment="1">
      <alignment horizontal="center" vertical="top"/>
      <protection/>
    </xf>
    <xf numFmtId="0" fontId="0" fillId="0" borderId="0" xfId="0" applyFont="1" applyBorder="1" applyAlignment="1">
      <alignment horizontal="center" vertical="top" wrapText="1"/>
    </xf>
    <xf numFmtId="0" fontId="0" fillId="0" borderId="0" xfId="0" applyFont="1" applyAlignment="1">
      <alignment horizontal="center" vertical="top"/>
    </xf>
    <xf numFmtId="0" fontId="0" fillId="0" borderId="2" xfId="0" applyFont="1" applyBorder="1" applyAlignment="1">
      <alignment vertical="top"/>
    </xf>
    <xf numFmtId="0" fontId="0" fillId="0" borderId="0" xfId="0" applyFont="1" applyAlignment="1">
      <alignment horizontal="right" vertical="top"/>
    </xf>
    <xf numFmtId="0" fontId="1" fillId="0" borderId="0" xfId="26" applyFont="1" applyBorder="1" applyAlignment="1">
      <alignment horizontal="left" vertical="top"/>
      <protection/>
    </xf>
    <xf numFmtId="0" fontId="1" fillId="0" borderId="0" xfId="0" applyFont="1" applyBorder="1" applyAlignment="1">
      <alignment horizontal="left" vertical="top"/>
    </xf>
    <xf numFmtId="0" fontId="0" fillId="0" borderId="0" xfId="26" applyFont="1" applyBorder="1" applyAlignment="1">
      <alignment horizontal="left" vertical="top"/>
      <protection/>
    </xf>
    <xf numFmtId="0" fontId="1" fillId="0" borderId="0" xfId="26" applyFont="1" applyBorder="1" applyAlignment="1">
      <alignment vertical="top"/>
      <protection/>
    </xf>
    <xf numFmtId="0" fontId="0" fillId="0" borderId="2" xfId="26" applyFont="1" applyBorder="1" applyAlignment="1">
      <alignment horizontal="left" vertical="top"/>
      <protection/>
    </xf>
    <xf numFmtId="0" fontId="0" fillId="0" borderId="0" xfId="0" applyFont="1" applyBorder="1" applyAlignment="1">
      <alignment horizontal="center" vertical="top"/>
    </xf>
    <xf numFmtId="0" fontId="0" fillId="0" borderId="2" xfId="0" applyFont="1" applyBorder="1" applyAlignment="1">
      <alignment horizontal="center" vertical="top" wrapText="1"/>
    </xf>
    <xf numFmtId="0" fontId="0" fillId="0" borderId="5" xfId="0" applyBorder="1" applyAlignment="1">
      <alignment vertical="top" wrapText="1"/>
    </xf>
    <xf numFmtId="0" fontId="8" fillId="0" borderId="3" xfId="0" applyFont="1" applyBorder="1" applyAlignment="1">
      <alignment vertical="top"/>
    </xf>
    <xf numFmtId="0" fontId="8" fillId="0" borderId="8" xfId="0" applyFont="1" applyBorder="1" applyAlignment="1">
      <alignment vertical="top"/>
    </xf>
    <xf numFmtId="0" fontId="8" fillId="0" borderId="4" xfId="0" applyFont="1" applyBorder="1" applyAlignment="1">
      <alignment vertical="top"/>
    </xf>
    <xf numFmtId="0" fontId="8" fillId="0" borderId="6" xfId="0" applyFont="1" applyBorder="1" applyAlignment="1">
      <alignment vertical="top"/>
    </xf>
    <xf numFmtId="10" fontId="9" fillId="0" borderId="0" xfId="33" applyFont="1" applyBorder="1" applyAlignment="1">
      <alignment vertical="top"/>
    </xf>
    <xf numFmtId="0" fontId="8" fillId="0" borderId="24" xfId="0" applyFont="1" applyBorder="1" applyAlignment="1">
      <alignment vertical="top"/>
    </xf>
    <xf numFmtId="0" fontId="22" fillId="0" borderId="25" xfId="26" applyFont="1" applyBorder="1" applyAlignment="1">
      <alignment vertical="top"/>
      <protection/>
    </xf>
    <xf numFmtId="0" fontId="23" fillId="0" borderId="0" xfId="0" applyFont="1" applyBorder="1" applyAlignment="1">
      <alignment vertical="top"/>
    </xf>
    <xf numFmtId="0" fontId="22" fillId="0" borderId="23" xfId="0" applyFont="1" applyBorder="1" applyAlignment="1">
      <alignment vertical="top"/>
    </xf>
    <xf numFmtId="0" fontId="1" fillId="0" borderId="0" xfId="29" applyFont="1" applyAlignment="1">
      <alignment/>
      <protection/>
    </xf>
    <xf numFmtId="0" fontId="6" fillId="0" borderId="0" xfId="27" applyFont="1">
      <alignment/>
      <protection/>
    </xf>
    <xf numFmtId="0" fontId="1" fillId="0" borderId="0" xfId="29" applyFont="1" applyAlignment="1">
      <alignment vertical="top" wrapText="1"/>
      <protection/>
    </xf>
    <xf numFmtId="0" fontId="0" fillId="0" borderId="0" xfId="0" applyAlignment="1">
      <alignment horizontal="left" vertical="top" wrapText="1"/>
    </xf>
    <xf numFmtId="0" fontId="0" fillId="0" borderId="0" xfId="29" applyFont="1" applyAlignment="1">
      <alignment vertical="top" wrapText="1"/>
      <protection/>
    </xf>
    <xf numFmtId="0" fontId="1" fillId="0" borderId="0" xfId="29" applyFont="1" applyAlignment="1" applyProtection="1">
      <alignment/>
      <protection locked="0"/>
    </xf>
    <xf numFmtId="0" fontId="1" fillId="0" borderId="0" xfId="29" applyFont="1" applyAlignment="1">
      <alignment wrapText="1"/>
      <protection/>
    </xf>
    <xf numFmtId="0" fontId="0" fillId="0" borderId="0" xfId="29" applyFont="1" applyAlignment="1">
      <alignment vertical="top" wrapText="1"/>
      <protection/>
    </xf>
    <xf numFmtId="0" fontId="0" fillId="0" borderId="0" xfId="0" applyAlignment="1">
      <alignment vertical="center"/>
    </xf>
    <xf numFmtId="0" fontId="0" fillId="0" borderId="0" xfId="29" applyFont="1" applyAlignment="1">
      <alignment/>
      <protection/>
    </xf>
    <xf numFmtId="0" fontId="0" fillId="0" borderId="0" xfId="29" applyFont="1">
      <alignment/>
      <protection/>
    </xf>
    <xf numFmtId="0" fontId="9" fillId="0" borderId="2" xfId="0" applyFont="1" applyBorder="1" applyAlignment="1">
      <alignment horizontal="center"/>
    </xf>
    <xf numFmtId="0" fontId="9" fillId="0" borderId="24" xfId="0" applyFont="1" applyBorder="1" applyAlignment="1">
      <alignment horizontal="center"/>
    </xf>
    <xf numFmtId="0" fontId="0" fillId="0" borderId="0" xfId="0" applyBorder="1" applyAlignment="1">
      <alignment horizontal="center"/>
    </xf>
    <xf numFmtId="0" fontId="9" fillId="0" borderId="24" xfId="0" applyFont="1" applyBorder="1" applyAlignment="1">
      <alignment horizontal="center" vertical="top"/>
    </xf>
    <xf numFmtId="9" fontId="0" fillId="0" borderId="0" xfId="0" applyNumberFormat="1" applyFont="1" applyBorder="1" applyAlignment="1">
      <alignment horizontal="center" vertical="top" wrapText="1"/>
    </xf>
    <xf numFmtId="9" fontId="0" fillId="0" borderId="0" xfId="26" applyNumberFormat="1" applyFont="1" applyBorder="1" applyAlignment="1">
      <alignment horizontal="center" vertical="center"/>
      <protection/>
    </xf>
    <xf numFmtId="9" fontId="0" fillId="0" borderId="0" xfId="26" applyNumberFormat="1" applyFont="1" applyBorder="1" applyAlignment="1">
      <alignment horizontal="center" vertical="top"/>
      <protection/>
    </xf>
    <xf numFmtId="9" fontId="0" fillId="0" borderId="0" xfId="0" applyNumberFormat="1" applyFont="1" applyAlignment="1">
      <alignment horizontal="center" vertical="top"/>
    </xf>
    <xf numFmtId="0" fontId="0" fillId="0" borderId="0" xfId="0" applyFont="1" applyBorder="1" applyAlignment="1">
      <alignment horizontal="left" vertical="top" wrapText="1"/>
    </xf>
    <xf numFmtId="0" fontId="1" fillId="0" borderId="0" xfId="0" applyFont="1" applyAlignment="1">
      <alignment horizontal="left" vertical="center"/>
    </xf>
    <xf numFmtId="0" fontId="23" fillId="0" borderId="23" xfId="0" applyFont="1" applyBorder="1" applyAlignment="1">
      <alignment vertical="top"/>
    </xf>
    <xf numFmtId="0" fontId="1" fillId="0" borderId="26" xfId="26" applyFont="1" applyBorder="1">
      <alignment/>
      <protection/>
    </xf>
    <xf numFmtId="0" fontId="0" fillId="0" borderId="23" xfId="26" applyFont="1" applyBorder="1">
      <alignment/>
      <protection/>
    </xf>
    <xf numFmtId="0" fontId="0" fillId="0" borderId="26" xfId="0" applyBorder="1" applyAlignment="1">
      <alignment vertical="top" wrapText="1"/>
    </xf>
    <xf numFmtId="0" fontId="8" fillId="0" borderId="15" xfId="0" applyFont="1" applyBorder="1" applyAlignment="1">
      <alignment vertical="top"/>
    </xf>
    <xf numFmtId="0" fontId="23" fillId="0" borderId="26" xfId="0" applyFont="1" applyBorder="1" applyAlignment="1">
      <alignment vertical="top"/>
    </xf>
    <xf numFmtId="0" fontId="9" fillId="0" borderId="7" xfId="0" applyFont="1" applyBorder="1" applyAlignment="1">
      <alignment vertical="top"/>
    </xf>
    <xf numFmtId="0" fontId="8" fillId="0" borderId="27" xfId="0" applyFont="1" applyBorder="1" applyAlignment="1">
      <alignment vertical="top"/>
    </xf>
    <xf numFmtId="0" fontId="8" fillId="0" borderId="8" xfId="0" applyFont="1" applyBorder="1" applyAlignment="1">
      <alignment horizontal="left" vertical="top" wrapText="1" indent="1"/>
    </xf>
    <xf numFmtId="0" fontId="8" fillId="0" borderId="8" xfId="0" applyFont="1" applyBorder="1" applyAlignment="1">
      <alignment horizontal="left" vertical="top" indent="1"/>
    </xf>
    <xf numFmtId="0" fontId="9" fillId="0" borderId="0" xfId="0" applyFont="1" applyBorder="1" applyAlignment="1">
      <alignment horizontal="left" vertical="top"/>
    </xf>
    <xf numFmtId="0" fontId="1" fillId="0" borderId="2" xfId="0" applyFont="1" applyBorder="1" applyAlignment="1">
      <alignment horizontal="center"/>
    </xf>
    <xf numFmtId="0" fontId="1" fillId="0" borderId="0" xfId="0" applyFont="1" applyAlignment="1">
      <alignment/>
    </xf>
    <xf numFmtId="0" fontId="0" fillId="0" borderId="9" xfId="0" applyBorder="1" applyAlignment="1">
      <alignment/>
    </xf>
    <xf numFmtId="0" fontId="20" fillId="3" borderId="28" xfId="27" applyFont="1" applyFill="1" applyBorder="1">
      <alignment/>
      <protection/>
    </xf>
    <xf numFmtId="0" fontId="20" fillId="3" borderId="29" xfId="27" applyFont="1" applyFill="1" applyBorder="1">
      <alignment/>
      <protection/>
    </xf>
    <xf numFmtId="15" fontId="9" fillId="3" borderId="29" xfId="27" applyNumberFormat="1" applyFont="1" applyFill="1" applyBorder="1">
      <alignment/>
      <protection/>
    </xf>
    <xf numFmtId="0" fontId="0" fillId="3" borderId="29" xfId="27" applyFill="1" applyBorder="1">
      <alignment/>
      <protection/>
    </xf>
    <xf numFmtId="0" fontId="8" fillId="3" borderId="29" xfId="27" applyFont="1" applyFill="1" applyBorder="1">
      <alignment/>
      <protection/>
    </xf>
    <xf numFmtId="0" fontId="0" fillId="3" borderId="30" xfId="27" applyFill="1" applyBorder="1">
      <alignment/>
      <protection/>
    </xf>
    <xf numFmtId="0" fontId="20" fillId="3" borderId="31" xfId="27" applyFont="1" applyFill="1" applyBorder="1">
      <alignment/>
      <protection/>
    </xf>
    <xf numFmtId="0" fontId="20" fillId="3" borderId="26" xfId="27" applyFont="1" applyFill="1" applyBorder="1">
      <alignment/>
      <protection/>
    </xf>
    <xf numFmtId="0" fontId="9" fillId="3" borderId="26" xfId="27" applyFont="1" applyFill="1" applyBorder="1" applyAlignment="1">
      <alignment horizontal="right"/>
      <protection/>
    </xf>
    <xf numFmtId="0" fontId="0" fillId="3" borderId="26" xfId="27" applyFill="1" applyBorder="1">
      <alignment/>
      <protection/>
    </xf>
    <xf numFmtId="0" fontId="8" fillId="3" borderId="26" xfId="27" applyFont="1" applyFill="1" applyBorder="1">
      <alignment/>
      <protection/>
    </xf>
    <xf numFmtId="0" fontId="0" fillId="3" borderId="32" xfId="27" applyFill="1" applyBorder="1">
      <alignment/>
      <protection/>
    </xf>
    <xf numFmtId="0" fontId="9" fillId="3" borderId="26" xfId="27" applyFont="1" applyFill="1" applyBorder="1">
      <alignment/>
      <protection/>
    </xf>
    <xf numFmtId="3" fontId="9" fillId="3" borderId="26" xfId="27" applyNumberFormat="1" applyFont="1" applyFill="1" applyBorder="1">
      <alignment/>
      <protection/>
    </xf>
    <xf numFmtId="0" fontId="1" fillId="3" borderId="32" xfId="27" applyFont="1" applyFill="1" applyBorder="1">
      <alignment/>
      <protection/>
    </xf>
    <xf numFmtId="0" fontId="20" fillId="3" borderId="33" xfId="27" applyFont="1" applyFill="1" applyBorder="1">
      <alignment/>
      <protection/>
    </xf>
    <xf numFmtId="0" fontId="20" fillId="3" borderId="34" xfId="27" applyFont="1" applyFill="1" applyBorder="1">
      <alignment/>
      <protection/>
    </xf>
    <xf numFmtId="0" fontId="9" fillId="3" borderId="34" xfId="27" applyFont="1" applyFill="1" applyBorder="1">
      <alignment/>
      <protection/>
    </xf>
    <xf numFmtId="0" fontId="8" fillId="3" borderId="34" xfId="27" applyFont="1" applyFill="1" applyBorder="1">
      <alignment/>
      <protection/>
    </xf>
    <xf numFmtId="0" fontId="1" fillId="3" borderId="35" xfId="27" applyFont="1" applyFill="1" applyBorder="1">
      <alignment/>
      <protection/>
    </xf>
    <xf numFmtId="0" fontId="0" fillId="0" borderId="36" xfId="27" applyBorder="1">
      <alignment/>
      <protection/>
    </xf>
    <xf numFmtId="0" fontId="17" fillId="0" borderId="37" xfId="27" applyFont="1" applyBorder="1">
      <alignment/>
      <protection/>
    </xf>
    <xf numFmtId="0" fontId="0" fillId="0" borderId="37" xfId="27" applyBorder="1">
      <alignment/>
      <protection/>
    </xf>
    <xf numFmtId="0" fontId="0" fillId="0" borderId="38" xfId="27" applyBorder="1">
      <alignment/>
      <protection/>
    </xf>
    <xf numFmtId="0" fontId="0" fillId="0" borderId="39" xfId="27" applyBorder="1">
      <alignment/>
      <protection/>
    </xf>
    <xf numFmtId="0" fontId="0" fillId="0" borderId="40" xfId="0" applyBorder="1" applyAlignment="1">
      <alignment wrapText="1"/>
    </xf>
    <xf numFmtId="0" fontId="0" fillId="0" borderId="40" xfId="27" applyBorder="1">
      <alignment/>
      <protection/>
    </xf>
    <xf numFmtId="0" fontId="0" fillId="0" borderId="0" xfId="27" applyBorder="1">
      <alignment/>
      <protection/>
    </xf>
    <xf numFmtId="0" fontId="0" fillId="0" borderId="40" xfId="27" applyBorder="1" applyAlignment="1">
      <alignment vertical="center" textRotation="90"/>
      <protection/>
    </xf>
    <xf numFmtId="0" fontId="0" fillId="0" borderId="41" xfId="27" applyBorder="1">
      <alignment/>
      <protection/>
    </xf>
    <xf numFmtId="0" fontId="0" fillId="0" borderId="42" xfId="27" applyBorder="1">
      <alignment/>
      <protection/>
    </xf>
    <xf numFmtId="0" fontId="0" fillId="0" borderId="43" xfId="27" applyBorder="1">
      <alignment/>
      <protection/>
    </xf>
    <xf numFmtId="0" fontId="3" fillId="0" borderId="0" xfId="29" applyFont="1" applyAlignment="1">
      <alignment horizontal="right"/>
      <protection/>
    </xf>
    <xf numFmtId="0" fontId="0" fillId="0" borderId="2" xfId="0" applyBorder="1" applyAlignment="1">
      <alignment vertical="top" wrapText="1"/>
    </xf>
    <xf numFmtId="0" fontId="17" fillId="0" borderId="0" xfId="0" applyFont="1" applyAlignment="1">
      <alignment horizontal="center" vertical="top"/>
    </xf>
    <xf numFmtId="0" fontId="0" fillId="0" borderId="0" xfId="0" applyAlignment="1">
      <alignment horizontal="center" vertical="top"/>
    </xf>
    <xf numFmtId="0" fontId="8" fillId="0" borderId="27" xfId="0" applyFont="1" applyBorder="1" applyAlignment="1">
      <alignment vertical="top" wrapText="1"/>
    </xf>
    <xf numFmtId="0" fontId="0" fillId="0" borderId="9" xfId="0" applyBorder="1" applyAlignment="1">
      <alignment vertical="top" wrapText="1"/>
    </xf>
    <xf numFmtId="0" fontId="8" fillId="0" borderId="9" xfId="0" applyFont="1" applyBorder="1" applyAlignment="1">
      <alignment vertical="top" wrapText="1"/>
    </xf>
    <xf numFmtId="9" fontId="0" fillId="0" borderId="44" xfId="33" applyNumberFormat="1" applyFont="1" applyBorder="1" applyAlignment="1">
      <alignment horizontal="center" vertical="top" wrapText="1"/>
    </xf>
    <xf numFmtId="0" fontId="6" fillId="0" borderId="7" xfId="0" applyFont="1" applyBorder="1" applyAlignment="1">
      <alignment/>
    </xf>
    <xf numFmtId="0" fontId="0" fillId="0" borderId="24" xfId="0" applyBorder="1" applyAlignment="1">
      <alignment/>
    </xf>
    <xf numFmtId="0" fontId="0" fillId="0" borderId="3" xfId="0" applyBorder="1" applyAlignment="1">
      <alignment/>
    </xf>
    <xf numFmtId="0" fontId="0" fillId="0" borderId="5" xfId="0" applyBorder="1" applyAlignment="1">
      <alignment/>
    </xf>
    <xf numFmtId="0" fontId="0" fillId="0" borderId="0" xfId="0" applyBorder="1" applyAlignment="1">
      <alignment/>
    </xf>
    <xf numFmtId="0" fontId="0" fillId="0" borderId="8" xfId="0" applyBorder="1" applyAlignment="1">
      <alignment/>
    </xf>
    <xf numFmtId="0" fontId="0" fillId="0" borderId="6" xfId="0" applyBorder="1" applyAlignment="1">
      <alignment/>
    </xf>
    <xf numFmtId="0" fontId="0" fillId="0" borderId="2" xfId="0" applyBorder="1" applyAlignment="1">
      <alignment/>
    </xf>
    <xf numFmtId="0" fontId="0" fillId="0" borderId="4" xfId="0" applyBorder="1" applyAlignment="1">
      <alignment/>
    </xf>
    <xf numFmtId="9" fontId="9" fillId="0" borderId="17" xfId="33" applyNumberFormat="1" applyFont="1" applyBorder="1" applyAlignment="1">
      <alignment vertical="top"/>
    </xf>
    <xf numFmtId="10" fontId="9" fillId="0" borderId="0" xfId="33" applyFont="1" applyBorder="1" applyAlignment="1">
      <alignment horizontal="center" vertical="top"/>
    </xf>
    <xf numFmtId="0" fontId="8" fillId="0" borderId="9" xfId="0" applyFont="1" applyBorder="1" applyAlignment="1">
      <alignment vertical="top"/>
    </xf>
    <xf numFmtId="0" fontId="8" fillId="0" borderId="7" xfId="0" applyFont="1" applyBorder="1" applyAlignment="1">
      <alignment vertical="top"/>
    </xf>
    <xf numFmtId="0" fontId="8" fillId="0" borderId="17" xfId="0" applyFont="1" applyBorder="1" applyAlignment="1">
      <alignment vertical="top" wrapText="1"/>
    </xf>
    <xf numFmtId="0" fontId="22" fillId="0" borderId="25" xfId="0" applyFont="1" applyBorder="1" applyAlignment="1">
      <alignment vertical="top"/>
    </xf>
    <xf numFmtId="0" fontId="8" fillId="0" borderId="17" xfId="0" applyFont="1" applyBorder="1" applyAlignment="1">
      <alignment vertical="top"/>
    </xf>
    <xf numFmtId="0" fontId="22" fillId="0" borderId="17" xfId="0" applyFont="1" applyBorder="1" applyAlignment="1">
      <alignment vertical="top"/>
    </xf>
    <xf numFmtId="9" fontId="8" fillId="0" borderId="17" xfId="0" applyNumberFormat="1" applyFont="1" applyBorder="1" applyAlignment="1">
      <alignment vertical="top"/>
    </xf>
    <xf numFmtId="9" fontId="8" fillId="0" borderId="17" xfId="33" applyNumberFormat="1" applyFont="1" applyBorder="1" applyAlignment="1">
      <alignment vertical="top"/>
    </xf>
    <xf numFmtId="0" fontId="0" fillId="0" borderId="8" xfId="0" applyBorder="1" applyAlignment="1">
      <alignment horizontal="left" vertical="top"/>
    </xf>
    <xf numFmtId="9" fontId="8" fillId="0" borderId="17" xfId="33" applyNumberFormat="1" applyFont="1" applyBorder="1" applyAlignment="1">
      <alignment horizontal="right" vertical="top"/>
    </xf>
    <xf numFmtId="9" fontId="9" fillId="0" borderId="17" xfId="33" applyNumberFormat="1" applyFont="1" applyBorder="1" applyAlignment="1">
      <alignment horizontal="right" vertical="top"/>
    </xf>
    <xf numFmtId="9" fontId="8" fillId="0" borderId="27" xfId="33" applyNumberFormat="1" applyFont="1" applyBorder="1" applyAlignment="1">
      <alignment vertical="top"/>
    </xf>
    <xf numFmtId="0" fontId="8" fillId="0" borderId="9" xfId="0" applyFont="1" applyBorder="1" applyAlignment="1">
      <alignment horizontal="left" vertical="top" wrapText="1" indent="1"/>
    </xf>
    <xf numFmtId="0" fontId="8" fillId="0" borderId="5" xfId="0" applyFont="1" applyBorder="1" applyAlignment="1">
      <alignment vertical="top" wrapText="1"/>
    </xf>
    <xf numFmtId="0" fontId="0" fillId="0" borderId="4" xfId="0" applyBorder="1" applyAlignment="1">
      <alignment vertical="top"/>
    </xf>
    <xf numFmtId="9" fontId="8" fillId="0" borderId="0" xfId="33" applyNumberFormat="1" applyFont="1" applyAlignment="1">
      <alignment vertical="top"/>
    </xf>
    <xf numFmtId="9" fontId="9" fillId="0" borderId="17" xfId="0" applyNumberFormat="1" applyFont="1" applyBorder="1" applyAlignment="1">
      <alignment horizontal="right" vertical="top"/>
    </xf>
    <xf numFmtId="0" fontId="8" fillId="0" borderId="4" xfId="0" applyFont="1" applyBorder="1" applyAlignment="1">
      <alignment horizontal="left" vertical="top" indent="1"/>
    </xf>
    <xf numFmtId="0" fontId="0" fillId="0" borderId="5" xfId="0" applyBorder="1" applyAlignment="1">
      <alignment horizontal="left" vertical="top" wrapText="1" indent="1"/>
    </xf>
    <xf numFmtId="0" fontId="0" fillId="0" borderId="0" xfId="0" applyAlignment="1">
      <alignment horizontal="left" indent="1"/>
    </xf>
    <xf numFmtId="0" fontId="14" fillId="0" borderId="0" xfId="0" applyFont="1" applyAlignment="1">
      <alignment horizontal="left"/>
    </xf>
    <xf numFmtId="0" fontId="14" fillId="0" borderId="0" xfId="0" applyFont="1" applyAlignment="1">
      <alignment/>
    </xf>
    <xf numFmtId="10" fontId="8" fillId="0" borderId="0" xfId="33" applyFont="1" applyBorder="1" applyAlignment="1">
      <alignment vertical="top"/>
    </xf>
    <xf numFmtId="9" fontId="0" fillId="0" borderId="8" xfId="33" applyNumberFormat="1" applyFont="1" applyBorder="1" applyAlignment="1">
      <alignment horizontal="center" vertical="top" wrapText="1"/>
    </xf>
    <xf numFmtId="10" fontId="8" fillId="0" borderId="0" xfId="0" applyNumberFormat="1" applyFont="1" applyBorder="1" applyAlignment="1">
      <alignment vertical="top"/>
    </xf>
    <xf numFmtId="9" fontId="8" fillId="0" borderId="8" xfId="0" applyNumberFormat="1" applyFont="1" applyBorder="1" applyAlignment="1">
      <alignment vertical="top"/>
    </xf>
    <xf numFmtId="0" fontId="8" fillId="0" borderId="0" xfId="0" applyFont="1" applyBorder="1" applyAlignment="1">
      <alignment horizontal="left" vertical="top"/>
    </xf>
    <xf numFmtId="9" fontId="0" fillId="0" borderId="8" xfId="33" applyNumberFormat="1" applyFont="1" applyBorder="1" applyAlignment="1">
      <alignment horizontal="right" vertical="top"/>
    </xf>
    <xf numFmtId="9" fontId="8" fillId="0" borderId="8" xfId="33" applyNumberFormat="1" applyFont="1" applyBorder="1" applyAlignment="1">
      <alignment vertical="top"/>
    </xf>
    <xf numFmtId="9" fontId="8" fillId="0" borderId="0" xfId="33" applyNumberFormat="1" applyFont="1" applyBorder="1" applyAlignment="1">
      <alignment vertical="top"/>
    </xf>
    <xf numFmtId="9" fontId="8" fillId="0" borderId="3" xfId="0" applyNumberFormat="1" applyFont="1" applyBorder="1" applyAlignment="1">
      <alignment vertical="top"/>
    </xf>
    <xf numFmtId="9" fontId="8" fillId="0" borderId="0" xfId="33" applyNumberFormat="1" applyFont="1" applyAlignment="1">
      <alignment horizontal="right" vertical="top"/>
    </xf>
    <xf numFmtId="0" fontId="16" fillId="0" borderId="0" xfId="26" applyFont="1" applyAlignment="1">
      <alignment horizontal="center" vertical="top"/>
      <protection/>
    </xf>
    <xf numFmtId="0" fontId="28" fillId="0" borderId="0" xfId="0" applyFont="1" applyBorder="1" applyAlignment="1">
      <alignment horizontal="left"/>
    </xf>
    <xf numFmtId="0" fontId="10" fillId="0" borderId="0" xfId="0" applyFont="1" applyBorder="1" applyAlignment="1">
      <alignment horizontal="center" vertical="top" wrapText="1"/>
    </xf>
    <xf numFmtId="0" fontId="29" fillId="0" borderId="0" xfId="0" applyFont="1" applyBorder="1" applyAlignment="1">
      <alignment horizontal="center" wrapText="1"/>
    </xf>
    <xf numFmtId="0" fontId="2" fillId="0" borderId="0" xfId="0" applyFont="1" applyAlignment="1">
      <alignment horizontal="center" wrapText="1"/>
    </xf>
    <xf numFmtId="0" fontId="11" fillId="0" borderId="0" xfId="0" applyFont="1" applyBorder="1" applyAlignment="1">
      <alignment horizontal="left"/>
    </xf>
    <xf numFmtId="0" fontId="11" fillId="0" borderId="0" xfId="0" applyFont="1" applyAlignment="1">
      <alignment/>
    </xf>
    <xf numFmtId="0" fontId="5" fillId="0" borderId="0" xfId="0" applyFont="1" applyBorder="1" applyAlignment="1">
      <alignment horizontal="left"/>
    </xf>
    <xf numFmtId="0" fontId="11" fillId="0" borderId="0" xfId="0" applyFont="1" applyAlignment="1">
      <alignment horizontal="left"/>
    </xf>
    <xf numFmtId="0" fontId="11" fillId="0" borderId="0" xfId="0" applyFont="1" applyBorder="1" applyAlignment="1">
      <alignment horizontal="left" vertical="top"/>
    </xf>
    <xf numFmtId="0" fontId="11" fillId="0" borderId="0" xfId="0" applyFont="1" applyAlignment="1">
      <alignment vertical="top"/>
    </xf>
    <xf numFmtId="0" fontId="5" fillId="0" borderId="0" xfId="0" applyFont="1" applyAlignment="1">
      <alignment horizontal="center"/>
    </xf>
    <xf numFmtId="0" fontId="1" fillId="0" borderId="0" xfId="0" applyFont="1" applyAlignment="1">
      <alignment horizontal="center"/>
    </xf>
    <xf numFmtId="0" fontId="9" fillId="0" borderId="7" xfId="0" applyFont="1" applyBorder="1" applyAlignment="1">
      <alignment horizontal="left" vertical="top"/>
    </xf>
    <xf numFmtId="0" fontId="0" fillId="0" borderId="17" xfId="0" applyFont="1" applyBorder="1" applyAlignment="1">
      <alignment horizontal="left" vertical="top"/>
    </xf>
    <xf numFmtId="0" fontId="0" fillId="0" borderId="27" xfId="0" applyFont="1" applyBorder="1" applyAlignment="1">
      <alignment horizontal="left" vertical="top" wrapText="1"/>
    </xf>
    <xf numFmtId="0" fontId="8" fillId="0" borderId="17" xfId="0" applyFont="1" applyBorder="1" applyAlignment="1">
      <alignment horizontal="left" vertical="top"/>
    </xf>
    <xf numFmtId="0" fontId="0" fillId="0" borderId="0" xfId="0" applyBorder="1" applyAlignment="1">
      <alignment/>
    </xf>
    <xf numFmtId="0" fontId="1" fillId="0" borderId="0" xfId="0" applyFont="1" applyAlignment="1">
      <alignment vertical="top"/>
    </xf>
    <xf numFmtId="0" fontId="22" fillId="0" borderId="26" xfId="0" applyFont="1" applyBorder="1" applyAlignment="1">
      <alignment vertical="top"/>
    </xf>
    <xf numFmtId="0" fontId="30" fillId="0" borderId="25" xfId="0" applyFont="1" applyBorder="1" applyAlignment="1">
      <alignment horizontal="center" vertical="top"/>
    </xf>
    <xf numFmtId="0" fontId="36" fillId="0" borderId="26" xfId="0" applyFont="1" applyBorder="1" applyAlignment="1">
      <alignment/>
    </xf>
    <xf numFmtId="0" fontId="30" fillId="0" borderId="26" xfId="0" applyFont="1" applyBorder="1" applyAlignment="1">
      <alignment horizontal="center" vertical="top"/>
    </xf>
    <xf numFmtId="0" fontId="37" fillId="0" borderId="26" xfId="0" applyFont="1" applyBorder="1" applyAlignment="1">
      <alignment/>
    </xf>
    <xf numFmtId="0" fontId="30" fillId="0" borderId="26" xfId="26" applyFont="1" applyBorder="1" applyAlignment="1">
      <alignment horizontal="left" vertical="top"/>
      <protection/>
    </xf>
    <xf numFmtId="0" fontId="37" fillId="0" borderId="26" xfId="0" applyFont="1" applyBorder="1" applyAlignment="1">
      <alignment vertical="top"/>
    </xf>
    <xf numFmtId="0" fontId="30" fillId="0" borderId="26" xfId="26" applyFont="1" applyBorder="1" applyAlignment="1">
      <alignment horizontal="center" vertical="top"/>
      <protection/>
    </xf>
    <xf numFmtId="0" fontId="30" fillId="0" borderId="5" xfId="0" applyFont="1" applyBorder="1" applyAlignment="1">
      <alignment/>
    </xf>
    <xf numFmtId="0" fontId="36" fillId="0" borderId="0" xfId="0" applyFont="1" applyBorder="1" applyAlignment="1">
      <alignment/>
    </xf>
    <xf numFmtId="0" fontId="13" fillId="0" borderId="0" xfId="0" applyFont="1" applyBorder="1" applyAlignment="1">
      <alignment/>
    </xf>
    <xf numFmtId="0" fontId="37" fillId="0" borderId="0" xfId="0" applyFont="1" applyBorder="1" applyAlignment="1">
      <alignment/>
    </xf>
    <xf numFmtId="0" fontId="31" fillId="0" borderId="0" xfId="26" applyFont="1" applyBorder="1" applyAlignment="1">
      <alignment horizontal="center" vertical="top"/>
      <protection/>
    </xf>
    <xf numFmtId="0" fontId="37" fillId="0" borderId="0" xfId="26" applyFont="1" applyBorder="1" applyAlignment="1">
      <alignment horizontal="center" vertical="top"/>
      <protection/>
    </xf>
    <xf numFmtId="0" fontId="37" fillId="0" borderId="0" xfId="26" applyFont="1" applyBorder="1" applyAlignment="1">
      <alignment vertical="top"/>
      <protection/>
    </xf>
    <xf numFmtId="0" fontId="13" fillId="0" borderId="0" xfId="26" applyFont="1" applyBorder="1" applyAlignment="1">
      <alignment horizontal="left" vertical="top"/>
      <protection/>
    </xf>
    <xf numFmtId="0" fontId="34" fillId="0" borderId="0" xfId="0" applyFont="1" applyAlignment="1">
      <alignment/>
    </xf>
    <xf numFmtId="0" fontId="37" fillId="0" borderId="0" xfId="0" applyFont="1" applyBorder="1" applyAlignment="1">
      <alignment vertical="top"/>
    </xf>
    <xf numFmtId="0" fontId="37" fillId="0" borderId="23" xfId="0" applyFont="1" applyBorder="1" applyAlignment="1">
      <alignment vertical="top"/>
    </xf>
    <xf numFmtId="0" fontId="31" fillId="0" borderId="0" xfId="27" applyFont="1">
      <alignment/>
      <protection/>
    </xf>
    <xf numFmtId="0" fontId="32" fillId="0" borderId="0" xfId="0" applyFont="1" applyBorder="1" applyAlignment="1">
      <alignment vertical="top"/>
    </xf>
    <xf numFmtId="0" fontId="32" fillId="0" borderId="25" xfId="0" applyFont="1" applyBorder="1" applyAlignment="1">
      <alignment vertical="top"/>
    </xf>
    <xf numFmtId="0" fontId="32" fillId="0" borderId="26" xfId="0" applyFont="1" applyBorder="1" applyAlignment="1">
      <alignment vertical="top"/>
    </xf>
    <xf numFmtId="0" fontId="32" fillId="0" borderId="23" xfId="0" applyFont="1" applyBorder="1" applyAlignment="1">
      <alignment vertical="top"/>
    </xf>
    <xf numFmtId="0" fontId="0" fillId="0" borderId="23" xfId="0" applyBorder="1" applyAlignment="1">
      <alignment vertical="top" wrapText="1"/>
    </xf>
    <xf numFmtId="0" fontId="13" fillId="0" borderId="25" xfId="26" applyFont="1" applyBorder="1">
      <alignment/>
      <protection/>
    </xf>
    <xf numFmtId="0" fontId="13" fillId="0" borderId="0" xfId="26" applyFont="1">
      <alignment/>
      <protection/>
    </xf>
    <xf numFmtId="0" fontId="31" fillId="0" borderId="0" xfId="26" applyFont="1">
      <alignment/>
      <protection/>
    </xf>
    <xf numFmtId="0" fontId="1" fillId="0" borderId="9" xfId="26" applyFont="1" applyBorder="1">
      <alignment/>
      <protection/>
    </xf>
    <xf numFmtId="0" fontId="8" fillId="0" borderId="15" xfId="0" applyFont="1" applyBorder="1" applyAlignment="1">
      <alignment vertical="top" wrapText="1"/>
    </xf>
    <xf numFmtId="0" fontId="0" fillId="0" borderId="0" xfId="0" applyFont="1" applyBorder="1" applyAlignment="1">
      <alignment vertical="top" wrapText="1"/>
    </xf>
    <xf numFmtId="0" fontId="0" fillId="0" borderId="15" xfId="0" applyBorder="1" applyAlignment="1">
      <alignment vertical="top" wrapText="1"/>
    </xf>
    <xf numFmtId="0" fontId="0" fillId="3" borderId="25" xfId="27" applyFont="1" applyFill="1" applyBorder="1">
      <alignment/>
      <protection/>
    </xf>
    <xf numFmtId="0" fontId="0" fillId="3" borderId="45" xfId="27" applyFont="1" applyFill="1" applyBorder="1">
      <alignment/>
      <protection/>
    </xf>
    <xf numFmtId="0" fontId="8" fillId="0" borderId="27" xfId="0" applyFont="1" applyBorder="1" applyAlignment="1">
      <alignment horizontal="left" vertical="top"/>
    </xf>
    <xf numFmtId="0" fontId="8" fillId="0" borderId="15" xfId="0" applyFont="1" applyBorder="1" applyAlignment="1">
      <alignment horizontal="left" vertical="top"/>
    </xf>
    <xf numFmtId="0" fontId="8" fillId="0" borderId="15" xfId="0" applyFont="1" applyBorder="1" applyAlignment="1">
      <alignment horizontal="left" vertical="top" wrapText="1" indent="1"/>
    </xf>
    <xf numFmtId="0" fontId="0" fillId="0" borderId="3" xfId="0" applyBorder="1" applyAlignment="1">
      <alignment vertical="top"/>
    </xf>
    <xf numFmtId="0" fontId="8" fillId="0" borderId="0" xfId="0" applyFont="1" applyAlignment="1">
      <alignment vertical="top" wrapText="1"/>
    </xf>
    <xf numFmtId="0" fontId="0" fillId="0" borderId="24" xfId="0" applyBorder="1" applyAlignment="1">
      <alignment vertical="top" wrapText="1"/>
    </xf>
    <xf numFmtId="0" fontId="39" fillId="0" borderId="0" xfId="0" applyFont="1" applyAlignment="1">
      <alignment vertical="top"/>
    </xf>
    <xf numFmtId="0" fontId="39" fillId="0" borderId="0" xfId="30" applyFont="1">
      <alignment/>
      <protection/>
    </xf>
    <xf numFmtId="0" fontId="41" fillId="0" borderId="0" xfId="32" applyFont="1" applyAlignment="1" applyProtection="1">
      <alignment wrapText="1"/>
      <protection/>
    </xf>
    <xf numFmtId="0" fontId="39" fillId="0" borderId="0" xfId="32" applyFont="1" applyAlignment="1" applyProtection="1">
      <alignment wrapText="1"/>
      <protection/>
    </xf>
    <xf numFmtId="0" fontId="39" fillId="0" borderId="0" xfId="30" applyFont="1" applyProtection="1">
      <alignment/>
      <protection/>
    </xf>
    <xf numFmtId="0" fontId="43" fillId="0" borderId="0" xfId="0" applyFont="1" applyBorder="1" applyAlignment="1">
      <alignment horizontal="center" vertical="top" wrapText="1"/>
    </xf>
    <xf numFmtId="0" fontId="39" fillId="0" borderId="0" xfId="0" applyFont="1" applyAlignment="1">
      <alignment vertical="top" wrapText="1"/>
    </xf>
    <xf numFmtId="0" fontId="17" fillId="0" borderId="0" xfId="29" applyFont="1">
      <alignment/>
      <protection/>
    </xf>
    <xf numFmtId="0" fontId="39" fillId="0" borderId="0" xfId="0" applyFont="1" applyAlignment="1">
      <alignment wrapText="1"/>
    </xf>
    <xf numFmtId="0" fontId="46" fillId="0" borderId="0" xfId="0" applyFont="1" applyAlignment="1">
      <alignment vertical="top"/>
    </xf>
    <xf numFmtId="0" fontId="39" fillId="0" borderId="0" xfId="0" applyFont="1" applyAlignment="1">
      <alignment/>
    </xf>
    <xf numFmtId="0" fontId="45" fillId="0" borderId="0" xfId="0" applyFont="1" applyAlignment="1">
      <alignment/>
    </xf>
    <xf numFmtId="0" fontId="40" fillId="0" borderId="0" xfId="0" applyFont="1" applyAlignment="1">
      <alignment/>
    </xf>
    <xf numFmtId="0" fontId="41" fillId="0" borderId="0" xfId="0" applyFont="1" applyAlignment="1">
      <alignment vertical="top"/>
    </xf>
    <xf numFmtId="0" fontId="47" fillId="0" borderId="0" xfId="0" applyFont="1" applyAlignment="1">
      <alignment vertical="top"/>
    </xf>
    <xf numFmtId="0" fontId="10" fillId="0" borderId="0" xfId="0" applyFont="1" applyAlignment="1">
      <alignment vertical="top"/>
    </xf>
    <xf numFmtId="0" fontId="6" fillId="0" borderId="0" xfId="0" applyFont="1" applyAlignment="1">
      <alignment vertical="top"/>
    </xf>
    <xf numFmtId="0" fontId="0" fillId="0" borderId="24" xfId="0" applyBorder="1" applyAlignment="1">
      <alignment vertical="top"/>
    </xf>
    <xf numFmtId="0" fontId="9" fillId="0" borderId="5" xfId="0" applyFont="1" applyBorder="1" applyAlignment="1">
      <alignment horizontal="left" vertical="top"/>
    </xf>
    <xf numFmtId="0" fontId="0" fillId="0" borderId="25" xfId="0" applyFont="1" applyBorder="1" applyAlignment="1">
      <alignment horizontal="left" vertical="top" wrapText="1"/>
    </xf>
    <xf numFmtId="9" fontId="8" fillId="0" borderId="26" xfId="33" applyNumberFormat="1" applyFont="1" applyBorder="1" applyAlignment="1">
      <alignment vertical="top"/>
    </xf>
    <xf numFmtId="0" fontId="7" fillId="0" borderId="0" xfId="29" applyFont="1">
      <alignment/>
      <protection/>
    </xf>
    <xf numFmtId="0" fontId="0" fillId="0" borderId="0" xfId="29" applyFont="1">
      <alignment/>
      <protection/>
    </xf>
    <xf numFmtId="0" fontId="47" fillId="0" borderId="0" xfId="29" applyFont="1" applyAlignment="1" applyProtection="1">
      <alignment/>
      <protection locked="0"/>
    </xf>
    <xf numFmtId="0" fontId="1" fillId="0" borderId="0" xfId="29" applyFont="1" applyAlignment="1">
      <alignment horizontal="right"/>
      <protection/>
    </xf>
    <xf numFmtId="0" fontId="47" fillId="0" borderId="0" xfId="29" applyFont="1" applyAlignment="1">
      <alignment/>
      <protection/>
    </xf>
    <xf numFmtId="0" fontId="48" fillId="0" borderId="0" xfId="29" applyFont="1" applyAlignment="1">
      <alignment horizontal="left" vertical="top"/>
      <protection/>
    </xf>
    <xf numFmtId="0" fontId="8" fillId="0" borderId="0" xfId="0" applyFont="1" applyAlignment="1">
      <alignment/>
    </xf>
    <xf numFmtId="0" fontId="8" fillId="0" borderId="0" xfId="29" applyFont="1" applyAlignment="1">
      <alignment wrapText="1"/>
      <protection/>
    </xf>
    <xf numFmtId="0" fontId="48" fillId="0" borderId="0" xfId="29" applyFont="1" applyAlignment="1">
      <alignment vertical="top"/>
      <protection/>
    </xf>
    <xf numFmtId="49" fontId="8" fillId="0" borderId="0" xfId="0" applyNumberFormat="1" applyFont="1" applyAlignment="1">
      <alignment vertical="top"/>
    </xf>
    <xf numFmtId="0" fontId="47" fillId="0" borderId="0" xfId="0" applyFont="1" applyAlignment="1">
      <alignment vertical="top" wrapText="1"/>
    </xf>
    <xf numFmtId="0" fontId="11" fillId="0" borderId="0" xfId="0" applyFont="1" applyAlignment="1">
      <alignment vertical="top" wrapText="1"/>
    </xf>
    <xf numFmtId="0" fontId="47" fillId="0" borderId="0" xfId="0" applyFont="1" applyAlignment="1">
      <alignment/>
    </xf>
    <xf numFmtId="0" fontId="1" fillId="2" borderId="0" xfId="28" applyFont="1" applyFill="1" applyAlignment="1" applyProtection="1">
      <alignment/>
      <protection locked="0"/>
    </xf>
    <xf numFmtId="0" fontId="10" fillId="0" borderId="0" xfId="30" applyFont="1" applyProtection="1">
      <alignment/>
      <protection locked="0"/>
    </xf>
    <xf numFmtId="0" fontId="1" fillId="0" borderId="0" xfId="30" applyFont="1" applyProtection="1">
      <alignment/>
      <protection locked="0"/>
    </xf>
    <xf numFmtId="15" fontId="10" fillId="0" borderId="0" xfId="30" applyNumberFormat="1" applyFont="1" applyProtection="1">
      <alignment/>
      <protection locked="0"/>
    </xf>
    <xf numFmtId="0" fontId="7" fillId="2" borderId="0" xfId="28" applyFont="1" applyFill="1" applyAlignment="1" applyProtection="1">
      <alignment/>
      <protection/>
    </xf>
    <xf numFmtId="0" fontId="10" fillId="0" borderId="0" xfId="30" applyFont="1" applyProtection="1">
      <alignment/>
      <protection/>
    </xf>
    <xf numFmtId="0" fontId="1" fillId="2" borderId="0" xfId="28" applyFont="1" applyFill="1" applyAlignment="1" applyProtection="1">
      <alignment/>
      <protection/>
    </xf>
    <xf numFmtId="0" fontId="1" fillId="2" borderId="17" xfId="28" applyFont="1" applyFill="1" applyBorder="1" applyAlignment="1" applyProtection="1">
      <alignment horizontal="center"/>
      <protection/>
    </xf>
    <xf numFmtId="0" fontId="1" fillId="2" borderId="17" xfId="28" applyFont="1" applyFill="1" applyBorder="1" applyAlignment="1" applyProtection="1">
      <alignment horizontal="center"/>
      <protection locked="0"/>
    </xf>
    <xf numFmtId="0" fontId="1" fillId="2" borderId="27" xfId="28" applyFont="1" applyFill="1" applyBorder="1" applyAlignment="1" applyProtection="1">
      <alignment horizontal="center"/>
      <protection/>
    </xf>
    <xf numFmtId="0" fontId="0" fillId="2" borderId="7" xfId="28" applyFont="1" applyFill="1" applyBorder="1" applyAlignment="1" applyProtection="1" quotePrefix="1">
      <alignment/>
      <protection/>
    </xf>
    <xf numFmtId="0" fontId="0" fillId="2" borderId="7" xfId="28" applyFont="1" applyFill="1" applyBorder="1" applyAlignment="1" applyProtection="1">
      <alignment vertical="top"/>
      <protection/>
    </xf>
    <xf numFmtId="0" fontId="0" fillId="2" borderId="27" xfId="28" applyFont="1" applyFill="1" applyBorder="1" applyAlignment="1" applyProtection="1">
      <alignment vertical="top"/>
      <protection/>
    </xf>
    <xf numFmtId="0" fontId="8" fillId="2" borderId="27" xfId="28" applyFont="1" applyFill="1" applyBorder="1" applyAlignment="1" applyProtection="1">
      <alignment vertical="top" wrapText="1"/>
      <protection/>
    </xf>
    <xf numFmtId="0" fontId="0" fillId="2" borderId="27" xfId="28" applyFont="1" applyFill="1" applyBorder="1" applyAlignment="1" applyProtection="1">
      <alignment vertical="top" wrapText="1"/>
      <protection/>
    </xf>
    <xf numFmtId="0" fontId="0" fillId="2" borderId="27" xfId="28" applyFont="1" applyFill="1" applyBorder="1" applyAlignment="1" applyProtection="1">
      <alignment horizontal="left" vertical="top" wrapText="1"/>
      <protection/>
    </xf>
    <xf numFmtId="0" fontId="0" fillId="0" borderId="17" xfId="30" applyFont="1" applyBorder="1" applyAlignment="1" applyProtection="1">
      <alignment vertical="top" wrapText="1"/>
      <protection/>
    </xf>
    <xf numFmtId="0" fontId="0" fillId="2" borderId="17" xfId="28" applyFont="1" applyFill="1" applyBorder="1" applyAlignment="1" applyProtection="1">
      <alignment/>
      <protection/>
    </xf>
    <xf numFmtId="0" fontId="0" fillId="0" borderId="17" xfId="0" applyFont="1" applyBorder="1" applyAlignment="1" applyProtection="1">
      <alignment/>
      <protection locked="0"/>
    </xf>
    <xf numFmtId="0" fontId="0" fillId="2" borderId="17" xfId="0" applyFont="1" applyFill="1" applyBorder="1" applyAlignment="1" applyProtection="1">
      <alignment/>
      <protection locked="0"/>
    </xf>
    <xf numFmtId="0" fontId="0" fillId="2" borderId="17" xfId="0" applyFont="1" applyFill="1" applyBorder="1" applyAlignment="1" applyProtection="1">
      <alignment horizontal="right"/>
      <protection locked="0"/>
    </xf>
    <xf numFmtId="0" fontId="0" fillId="2" borderId="17" xfId="28" applyFont="1" applyFill="1" applyBorder="1" applyAlignment="1" applyProtection="1">
      <alignment/>
      <protection locked="0"/>
    </xf>
    <xf numFmtId="0" fontId="0" fillId="2" borderId="17" xfId="28" applyFont="1" applyFill="1" applyBorder="1" applyAlignment="1" applyProtection="1">
      <alignment horizontal="right"/>
      <protection locked="0"/>
    </xf>
    <xf numFmtId="0" fontId="0" fillId="0" borderId="17" xfId="0" applyFont="1" applyFill="1" applyBorder="1" applyAlignment="1" applyProtection="1">
      <alignment/>
      <protection locked="0"/>
    </xf>
    <xf numFmtId="0" fontId="0" fillId="2" borderId="27" xfId="28" applyFont="1" applyFill="1" applyBorder="1" applyAlignment="1" applyProtection="1">
      <alignment horizontal="right"/>
      <protection locked="0"/>
    </xf>
    <xf numFmtId="0" fontId="0" fillId="2" borderId="24" xfId="28" applyFont="1" applyFill="1" applyBorder="1" applyAlignment="1" applyProtection="1">
      <alignment/>
      <protection/>
    </xf>
    <xf numFmtId="0" fontId="0" fillId="2" borderId="0" xfId="28" applyFont="1" applyFill="1" applyBorder="1" applyAlignment="1" applyProtection="1">
      <alignment/>
      <protection/>
    </xf>
    <xf numFmtId="0" fontId="0" fillId="2" borderId="0" xfId="31" applyFont="1" applyFill="1" applyBorder="1" applyAlignment="1" applyProtection="1">
      <alignment horizontal="right"/>
      <protection/>
    </xf>
    <xf numFmtId="0" fontId="1" fillId="0" borderId="0" xfId="30" applyFont="1">
      <alignment/>
      <protection/>
    </xf>
    <xf numFmtId="0" fontId="1" fillId="0" borderId="46" xfId="30" applyFont="1" applyBorder="1" applyAlignment="1">
      <alignment horizontal="right"/>
      <protection/>
    </xf>
    <xf numFmtId="0" fontId="1" fillId="0" borderId="0" xfId="30" applyFont="1" applyBorder="1" applyAlignment="1">
      <alignment wrapText="1"/>
      <protection/>
    </xf>
    <xf numFmtId="0" fontId="20" fillId="0" borderId="0" xfId="30" applyFont="1">
      <alignment/>
      <protection/>
    </xf>
    <xf numFmtId="0" fontId="1" fillId="0" borderId="0" xfId="30" applyFont="1" applyBorder="1" applyAlignment="1">
      <alignment horizontal="left"/>
      <protection/>
    </xf>
    <xf numFmtId="0" fontId="0" fillId="0" borderId="0" xfId="0" applyFont="1" applyAlignment="1">
      <alignment horizontal="right"/>
    </xf>
    <xf numFmtId="0" fontId="1" fillId="0" borderId="0" xfId="30" applyFont="1" applyAlignment="1">
      <alignment horizontal="left"/>
      <protection/>
    </xf>
    <xf numFmtId="0" fontId="0" fillId="0" borderId="0" xfId="0" applyFont="1" applyAlignment="1">
      <alignment horizontal="left"/>
    </xf>
    <xf numFmtId="0" fontId="2" fillId="0" borderId="0" xfId="30" applyFont="1" applyAlignment="1">
      <alignment horizontal="left" vertical="top" indent="1"/>
      <protection/>
    </xf>
    <xf numFmtId="0" fontId="0" fillId="0" borderId="0" xfId="0" applyFont="1" applyAlignment="1">
      <alignment horizontal="right" wrapText="1"/>
    </xf>
    <xf numFmtId="0" fontId="0" fillId="0" borderId="0" xfId="0" applyFont="1" applyBorder="1" applyAlignment="1">
      <alignment horizontal="right" vertical="center" wrapText="1"/>
    </xf>
    <xf numFmtId="0" fontId="0" fillId="2" borderId="17" xfId="31" applyNumberFormat="1" applyFont="1" applyFill="1" applyBorder="1" applyAlignment="1" applyProtection="1">
      <alignment horizontal="right"/>
      <protection/>
    </xf>
    <xf numFmtId="0" fontId="0" fillId="4" borderId="44" xfId="30" applyFont="1" applyFill="1" applyBorder="1" applyAlignment="1">
      <alignment horizontal="right"/>
      <protection/>
    </xf>
    <xf numFmtId="0" fontId="0" fillId="4" borderId="44" xfId="0" applyFont="1" applyFill="1" applyBorder="1" applyAlignment="1">
      <alignment horizontal="right" vertical="center" wrapText="1"/>
    </xf>
    <xf numFmtId="0" fontId="0" fillId="4" borderId="44" xfId="30" applyFont="1" applyFill="1" applyBorder="1">
      <alignment/>
      <protection/>
    </xf>
    <xf numFmtId="0" fontId="51" fillId="0" borderId="0" xfId="0" applyFont="1" applyAlignment="1">
      <alignment vertical="top"/>
    </xf>
    <xf numFmtId="0" fontId="48" fillId="0" borderId="7" xfId="0" applyFont="1" applyBorder="1" applyAlignment="1">
      <alignment vertical="top" wrapText="1"/>
    </xf>
    <xf numFmtId="0" fontId="8" fillId="0" borderId="24" xfId="0" applyFont="1" applyBorder="1" applyAlignment="1">
      <alignment vertical="top" wrapText="1"/>
    </xf>
    <xf numFmtId="0" fontId="8" fillId="0" borderId="3" xfId="0" applyFont="1" applyBorder="1" applyAlignment="1">
      <alignment vertical="top" wrapText="1"/>
    </xf>
    <xf numFmtId="0" fontId="47" fillId="0" borderId="0" xfId="0" applyFont="1" applyAlignment="1">
      <alignment vertical="top" wrapText="1"/>
    </xf>
    <xf numFmtId="0" fontId="8" fillId="0" borderId="2" xfId="0" applyFont="1" applyBorder="1" applyAlignment="1">
      <alignment vertical="top"/>
    </xf>
    <xf numFmtId="0" fontId="39" fillId="0" borderId="0" xfId="0" applyFont="1" applyAlignment="1">
      <alignment vertical="top"/>
    </xf>
    <xf numFmtId="0" fontId="8" fillId="0" borderId="2" xfId="0" applyFont="1" applyBorder="1" applyAlignment="1">
      <alignment vertical="top" wrapText="1"/>
    </xf>
    <xf numFmtId="0" fontId="0" fillId="0" borderId="0" xfId="29" applyFont="1" applyAlignment="1">
      <alignment horizontal="left" vertical="top" wrapText="1"/>
      <protection/>
    </xf>
    <xf numFmtId="0" fontId="9" fillId="0" borderId="0" xfId="29" applyFont="1" applyAlignment="1">
      <alignment horizontal="left" wrapText="1"/>
      <protection/>
    </xf>
    <xf numFmtId="0" fontId="0" fillId="0" borderId="0" xfId="0" applyFont="1" applyAlignment="1">
      <alignment vertical="top"/>
    </xf>
    <xf numFmtId="0" fontId="47" fillId="0" borderId="0" xfId="0" applyFont="1" applyAlignment="1">
      <alignment vertical="top"/>
    </xf>
    <xf numFmtId="0" fontId="10" fillId="0" borderId="0" xfId="0" applyFont="1" applyAlignment="1">
      <alignment vertical="top"/>
    </xf>
    <xf numFmtId="0" fontId="8" fillId="0" borderId="5" xfId="0" applyFont="1" applyBorder="1" applyAlignment="1">
      <alignment vertical="top" wrapText="1"/>
    </xf>
    <xf numFmtId="0" fontId="8" fillId="0" borderId="8" xfId="0" applyFont="1" applyBorder="1" applyAlignment="1">
      <alignment vertical="top" wrapText="1"/>
    </xf>
    <xf numFmtId="0" fontId="6" fillId="0" borderId="0" xfId="0" applyFont="1" applyAlignment="1">
      <alignment vertical="top"/>
    </xf>
    <xf numFmtId="0" fontId="8" fillId="0" borderId="6" xfId="0" applyFont="1" applyBorder="1" applyAlignment="1">
      <alignment vertical="top" wrapText="1"/>
    </xf>
    <xf numFmtId="0" fontId="8" fillId="0" borderId="4" xfId="0" applyFont="1" applyBorder="1" applyAlignment="1">
      <alignment vertical="top" wrapText="1"/>
    </xf>
    <xf numFmtId="0" fontId="50" fillId="0" borderId="0" xfId="0" applyFont="1" applyAlignment="1">
      <alignment vertical="top"/>
    </xf>
    <xf numFmtId="0" fontId="16" fillId="0" borderId="0" xfId="29" applyFont="1" applyAlignment="1">
      <alignment horizontal="center"/>
      <protection/>
    </xf>
    <xf numFmtId="0" fontId="17" fillId="0" borderId="0" xfId="0" applyFont="1" applyAlignment="1">
      <alignment horizontal="center"/>
    </xf>
    <xf numFmtId="0" fontId="0" fillId="0" borderId="0" xfId="0" applyFont="1" applyAlignment="1">
      <alignment horizontal="center"/>
    </xf>
    <xf numFmtId="0" fontId="9" fillId="0" borderId="0" xfId="29" applyFont="1" applyAlignment="1" applyProtection="1">
      <alignment horizontal="left" wrapText="1"/>
      <protection locked="0"/>
    </xf>
    <xf numFmtId="0" fontId="9" fillId="0" borderId="0" xfId="29" applyFont="1" applyAlignment="1">
      <alignment horizontal="left" vertical="top" wrapText="1"/>
      <protection/>
    </xf>
    <xf numFmtId="0" fontId="0" fillId="0" borderId="0" xfId="29" applyFont="1" applyAlignment="1">
      <alignment/>
      <protection/>
    </xf>
    <xf numFmtId="0" fontId="8" fillId="0" borderId="0" xfId="0" applyFont="1" applyBorder="1" applyAlignment="1">
      <alignment vertical="top" wrapText="1"/>
    </xf>
    <xf numFmtId="0" fontId="0" fillId="0" borderId="0" xfId="0" applyFont="1" applyAlignment="1">
      <alignment vertical="top" wrapText="1"/>
    </xf>
    <xf numFmtId="0" fontId="0" fillId="0" borderId="0" xfId="29" applyAlignment="1">
      <alignment vertical="top" wrapText="1"/>
      <protection/>
    </xf>
    <xf numFmtId="0" fontId="0" fillId="0" borderId="0" xfId="0" applyFont="1" applyAlignment="1">
      <alignment/>
    </xf>
    <xf numFmtId="0" fontId="0" fillId="0" borderId="0" xfId="29" applyAlignment="1">
      <alignment/>
      <protection/>
    </xf>
    <xf numFmtId="0" fontId="48" fillId="0" borderId="0" xfId="29" applyFont="1" applyAlignment="1">
      <alignment horizontal="left" vertical="top" wrapText="1"/>
      <protection/>
    </xf>
    <xf numFmtId="0" fontId="8" fillId="0" borderId="0" xfId="0" applyFont="1" applyAlignment="1">
      <alignment horizontal="left" vertical="top" wrapText="1"/>
    </xf>
    <xf numFmtId="0" fontId="36" fillId="0" borderId="0" xfId="29" applyFont="1" applyAlignment="1">
      <alignment horizontal="left" vertical="top" wrapText="1"/>
      <protection/>
    </xf>
    <xf numFmtId="0" fontId="8" fillId="0" borderId="0" xfId="0" applyFont="1" applyAlignment="1">
      <alignment horizontal="left" wrapText="1"/>
    </xf>
    <xf numFmtId="0" fontId="48" fillId="0" borderId="0" xfId="0" applyFont="1" applyAlignment="1">
      <alignment horizontal="left" vertical="top" wrapText="1"/>
    </xf>
    <xf numFmtId="0" fontId="48" fillId="0" borderId="0" xfId="0" applyFont="1" applyAlignment="1">
      <alignment wrapText="1"/>
    </xf>
    <xf numFmtId="0" fontId="8" fillId="0" borderId="0" xfId="0" applyFont="1" applyAlignment="1">
      <alignment wrapText="1"/>
    </xf>
    <xf numFmtId="0" fontId="0" fillId="0" borderId="0" xfId="29" applyFont="1" applyAlignment="1">
      <alignment vertical="top" wrapText="1"/>
      <protection/>
    </xf>
    <xf numFmtId="0" fontId="0" fillId="0" borderId="0" xfId="0" applyFont="1" applyAlignment="1">
      <alignment wrapText="1"/>
    </xf>
    <xf numFmtId="0" fontId="8" fillId="0" borderId="0" xfId="0" applyFont="1" applyBorder="1" applyAlignment="1">
      <alignment horizontal="left" wrapText="1"/>
    </xf>
    <xf numFmtId="0" fontId="8" fillId="0" borderId="2" xfId="0" applyFont="1" applyBorder="1" applyAlignment="1">
      <alignment horizontal="left" wrapText="1"/>
    </xf>
    <xf numFmtId="0" fontId="8" fillId="0" borderId="0" xfId="29" applyFont="1" applyAlignment="1">
      <alignment vertical="top" wrapText="1"/>
      <protection/>
    </xf>
    <xf numFmtId="0" fontId="8" fillId="0" borderId="0" xfId="0" applyFont="1" applyAlignment="1">
      <alignment vertical="top" wrapText="1"/>
    </xf>
    <xf numFmtId="0" fontId="7" fillId="0" borderId="0" xfId="29" applyFont="1" applyAlignment="1">
      <alignment vertical="top" wrapText="1"/>
      <protection/>
    </xf>
    <xf numFmtId="0" fontId="8" fillId="0" borderId="0" xfId="29" applyFont="1" applyBorder="1" applyAlignment="1">
      <alignment vertical="top" wrapText="1"/>
      <protection/>
    </xf>
    <xf numFmtId="0" fontId="8" fillId="0" borderId="2" xfId="29" applyFont="1" applyBorder="1" applyAlignment="1">
      <alignment vertical="top" wrapText="1"/>
      <protection/>
    </xf>
    <xf numFmtId="0" fontId="44" fillId="0" borderId="0" xfId="0" applyFont="1" applyBorder="1" applyAlignment="1">
      <alignment horizontal="left" vertical="top" wrapText="1"/>
    </xf>
    <xf numFmtId="0" fontId="39" fillId="0" borderId="0" xfId="0" applyFont="1" applyAlignment="1">
      <alignment horizontal="left" vertical="top" wrapText="1"/>
    </xf>
    <xf numFmtId="0" fontId="41" fillId="0" borderId="0" xfId="0" applyFont="1" applyBorder="1" applyAlignment="1">
      <alignment horizontal="left" vertical="top" wrapText="1"/>
    </xf>
    <xf numFmtId="0" fontId="39" fillId="0" borderId="0" xfId="0" applyFont="1" applyAlignment="1">
      <alignment vertical="top" wrapText="1"/>
    </xf>
    <xf numFmtId="0" fontId="42" fillId="0" borderId="24" xfId="0" applyFont="1" applyBorder="1" applyAlignment="1">
      <alignment horizontal="center" vertical="top" wrapText="1"/>
    </xf>
    <xf numFmtId="0" fontId="10" fillId="0" borderId="24" xfId="0" applyFont="1" applyBorder="1" applyAlignment="1">
      <alignment horizontal="center" vertical="top" wrapText="1"/>
    </xf>
    <xf numFmtId="0" fontId="10" fillId="0" borderId="2" xfId="0" applyFont="1" applyBorder="1" applyAlignment="1">
      <alignment horizontal="center" vertical="top" wrapText="1"/>
    </xf>
    <xf numFmtId="0" fontId="29" fillId="0" borderId="0" xfId="0" applyFont="1" applyBorder="1" applyAlignment="1">
      <alignment horizontal="center" wrapText="1"/>
    </xf>
    <xf numFmtId="0" fontId="2" fillId="0" borderId="0" xfId="0" applyFont="1" applyAlignment="1">
      <alignment horizontal="center" wrapText="1"/>
    </xf>
    <xf numFmtId="0" fontId="9" fillId="0" borderId="0" xfId="29" applyFont="1" applyBorder="1" applyAlignment="1">
      <alignment horizontal="left" wrapText="1"/>
      <protection/>
    </xf>
    <xf numFmtId="0" fontId="48" fillId="0" borderId="0" xfId="0" applyFont="1" applyAlignment="1">
      <alignment vertical="top"/>
    </xf>
    <xf numFmtId="0" fontId="8" fillId="0" borderId="0" xfId="0" applyFont="1" applyAlignment="1">
      <alignment vertical="top"/>
    </xf>
    <xf numFmtId="0" fontId="12" fillId="0" borderId="0" xfId="0" applyFont="1" applyBorder="1" applyAlignment="1">
      <alignment vertical="top" wrapText="1"/>
    </xf>
    <xf numFmtId="0" fontId="12" fillId="0" borderId="0" xfId="0" applyFont="1" applyBorder="1" applyAlignment="1">
      <alignment vertical="top"/>
    </xf>
    <xf numFmtId="0" fontId="12" fillId="0" borderId="2" xfId="0" applyFont="1" applyBorder="1" applyAlignment="1">
      <alignment vertical="top"/>
    </xf>
    <xf numFmtId="0" fontId="39" fillId="0" borderId="0" xfId="0" applyFont="1" applyAlignment="1">
      <alignment wrapText="1"/>
    </xf>
    <xf numFmtId="0" fontId="47" fillId="0" borderId="7" xfId="0" applyFont="1" applyBorder="1" applyAlignment="1">
      <alignment vertical="top" wrapText="1"/>
    </xf>
    <xf numFmtId="0" fontId="47" fillId="0" borderId="24" xfId="0" applyFont="1" applyBorder="1" applyAlignment="1">
      <alignment vertical="top" wrapText="1"/>
    </xf>
    <xf numFmtId="0" fontId="47" fillId="0" borderId="3" xfId="0" applyFont="1" applyBorder="1" applyAlignment="1">
      <alignment vertical="top" wrapText="1"/>
    </xf>
    <xf numFmtId="0" fontId="6" fillId="0" borderId="0" xfId="0" applyFont="1" applyAlignment="1">
      <alignment horizontal="center" vertical="top"/>
    </xf>
    <xf numFmtId="0" fontId="0" fillId="0" borderId="0" xfId="0" applyFont="1" applyAlignment="1">
      <alignment horizontal="center" vertical="top"/>
    </xf>
    <xf numFmtId="0" fontId="16" fillId="0" borderId="0" xfId="0" applyFont="1" applyAlignment="1">
      <alignment horizontal="center" vertical="top"/>
    </xf>
    <xf numFmtId="0" fontId="17" fillId="0" borderId="0" xfId="0" applyFont="1" applyAlignment="1">
      <alignment horizontal="center" vertical="top"/>
    </xf>
    <xf numFmtId="0" fontId="1" fillId="0" borderId="47" xfId="30" applyFont="1" applyBorder="1" applyAlignment="1">
      <alignment horizontal="left" vertical="top" wrapText="1" indent="1"/>
      <protection/>
    </xf>
    <xf numFmtId="0" fontId="0" fillId="0" borderId="0" xfId="0" applyFont="1" applyAlignment="1">
      <alignment horizontal="left" wrapText="1" indent="1"/>
    </xf>
    <xf numFmtId="0" fontId="0" fillId="0" borderId="47" xfId="0" applyFont="1" applyBorder="1" applyAlignment="1">
      <alignment horizontal="left" wrapText="1" indent="1"/>
    </xf>
    <xf numFmtId="0" fontId="1" fillId="0" borderId="24" xfId="30" applyFont="1" applyBorder="1" applyAlignment="1">
      <alignment wrapText="1"/>
      <protection/>
    </xf>
    <xf numFmtId="0" fontId="0" fillId="0" borderId="24" xfId="0" applyFont="1" applyBorder="1" applyAlignment="1">
      <alignment wrapText="1"/>
    </xf>
    <xf numFmtId="0" fontId="6" fillId="2" borderId="0" xfId="28" applyFont="1" applyFill="1" applyAlignment="1" applyProtection="1">
      <alignment horizontal="center"/>
      <protection/>
    </xf>
    <xf numFmtId="0" fontId="16" fillId="0" borderId="0" xfId="30" applyFont="1" applyAlignment="1">
      <alignment horizontal="center"/>
      <protection/>
    </xf>
    <xf numFmtId="0" fontId="32" fillId="0" borderId="0" xfId="26" applyFont="1" applyAlignment="1">
      <alignment horizontal="center" vertical="top"/>
      <protection/>
    </xf>
    <xf numFmtId="0" fontId="31" fillId="0" borderId="0" xfId="0" applyFont="1" applyAlignment="1">
      <alignment horizontal="center" vertical="top"/>
    </xf>
    <xf numFmtId="0" fontId="34" fillId="0" borderId="0" xfId="26" applyFont="1" applyAlignment="1">
      <alignment horizontal="center" vertical="top"/>
      <protection/>
    </xf>
    <xf numFmtId="0" fontId="35" fillId="0" borderId="0" xfId="0" applyFont="1" applyAlignment="1">
      <alignment horizontal="center" vertical="top"/>
    </xf>
    <xf numFmtId="0" fontId="31" fillId="0" borderId="0" xfId="0" applyFont="1" applyAlignment="1">
      <alignment vertical="top"/>
    </xf>
    <xf numFmtId="0" fontId="0" fillId="0" borderId="0" xfId="0" applyAlignment="1">
      <alignment vertical="top" wrapText="1"/>
    </xf>
    <xf numFmtId="0" fontId="1" fillId="0" borderId="5" xfId="0" applyFont="1" applyBorder="1" applyAlignment="1">
      <alignment vertical="top" wrapText="1"/>
    </xf>
    <xf numFmtId="0" fontId="0" fillId="0" borderId="5" xfId="0" applyFont="1" applyBorder="1" applyAlignment="1">
      <alignment wrapText="1"/>
    </xf>
    <xf numFmtId="0" fontId="0" fillId="0" borderId="5" xfId="0" applyBorder="1" applyAlignment="1">
      <alignment wrapText="1"/>
    </xf>
    <xf numFmtId="0" fontId="9" fillId="0" borderId="0" xfId="0" applyFont="1" applyBorder="1" applyAlignment="1">
      <alignment vertical="center"/>
    </xf>
    <xf numFmtId="0" fontId="1" fillId="0" borderId="0" xfId="0" applyFont="1" applyAlignment="1">
      <alignment horizontal="left" vertical="center"/>
    </xf>
    <xf numFmtId="0" fontId="0" fillId="0" borderId="0" xfId="0" applyAlignment="1">
      <alignment vertical="center"/>
    </xf>
    <xf numFmtId="0" fontId="2" fillId="0" borderId="0" xfId="0" applyFont="1" applyAlignment="1">
      <alignment vertical="top" wrapText="1"/>
    </xf>
    <xf numFmtId="0" fontId="0" fillId="0" borderId="2" xfId="0" applyBorder="1" applyAlignment="1">
      <alignment vertical="top" wrapText="1"/>
    </xf>
    <xf numFmtId="0" fontId="1" fillId="0" borderId="0" xfId="0" applyFont="1" applyBorder="1" applyAlignment="1">
      <alignment horizontal="left" vertical="center" wrapText="1"/>
    </xf>
    <xf numFmtId="0" fontId="0" fillId="0" borderId="0" xfId="0" applyAlignment="1">
      <alignment horizontal="left" vertical="center" wrapText="1"/>
    </xf>
    <xf numFmtId="0" fontId="1" fillId="0" borderId="0" xfId="0" applyFont="1" applyAlignment="1">
      <alignment vertical="center"/>
    </xf>
    <xf numFmtId="0" fontId="0" fillId="0" borderId="0" xfId="0" applyFont="1" applyBorder="1" applyAlignment="1">
      <alignment vertical="top" wrapText="1"/>
    </xf>
    <xf numFmtId="0" fontId="0" fillId="0" borderId="2" xfId="0" applyFont="1" applyBorder="1" applyAlignment="1">
      <alignment wrapText="1"/>
    </xf>
    <xf numFmtId="0" fontId="1" fillId="0" borderId="5" xfId="0" applyFont="1" applyBorder="1" applyAlignment="1">
      <alignment horizontal="left" vertical="top" wrapText="1" indent="1"/>
    </xf>
    <xf numFmtId="0" fontId="0" fillId="0" borderId="5" xfId="0" applyBorder="1" applyAlignment="1">
      <alignment horizontal="left" vertical="top" wrapText="1" indent="1"/>
    </xf>
    <xf numFmtId="0" fontId="0" fillId="0" borderId="5" xfId="0" applyBorder="1" applyAlignment="1">
      <alignment horizontal="left" indent="1"/>
    </xf>
    <xf numFmtId="0" fontId="34" fillId="0" borderId="0" xfId="0" applyFont="1" applyAlignment="1">
      <alignment horizontal="center"/>
    </xf>
    <xf numFmtId="0" fontId="31" fillId="0" borderId="0" xfId="0" applyFont="1" applyAlignment="1">
      <alignment horizontal="center"/>
    </xf>
    <xf numFmtId="0" fontId="32" fillId="0" borderId="0" xfId="0" applyFont="1" applyAlignment="1">
      <alignment horizontal="center"/>
    </xf>
    <xf numFmtId="0" fontId="2" fillId="0" borderId="0" xfId="0" applyFont="1" applyAlignment="1">
      <alignment wrapText="1"/>
    </xf>
    <xf numFmtId="0" fontId="0" fillId="0" borderId="0" xfId="0" applyAlignment="1">
      <alignment wrapText="1"/>
    </xf>
    <xf numFmtId="0" fontId="8" fillId="0" borderId="27" xfId="0" applyFont="1" applyBorder="1" applyAlignment="1">
      <alignment vertical="top" wrapText="1"/>
    </xf>
    <xf numFmtId="0" fontId="0" fillId="0" borderId="9" xfId="0" applyBorder="1" applyAlignment="1">
      <alignment vertical="top" wrapText="1"/>
    </xf>
    <xf numFmtId="0" fontId="8" fillId="0" borderId="9" xfId="0" applyFont="1" applyBorder="1" applyAlignment="1">
      <alignment horizontal="left" vertical="top" wrapText="1" indent="1"/>
    </xf>
    <xf numFmtId="0" fontId="0" fillId="0" borderId="9" xfId="0" applyBorder="1" applyAlignment="1">
      <alignment horizontal="left" vertical="top" wrapText="1" indent="1"/>
    </xf>
    <xf numFmtId="0" fontId="0" fillId="0" borderId="8" xfId="0" applyBorder="1" applyAlignment="1">
      <alignment vertical="top" wrapText="1"/>
    </xf>
    <xf numFmtId="0" fontId="0" fillId="0" borderId="6" xfId="0" applyBorder="1" applyAlignment="1">
      <alignment vertical="top" wrapText="1"/>
    </xf>
    <xf numFmtId="0" fontId="0" fillId="0" borderId="4" xfId="0" applyBorder="1" applyAlignment="1">
      <alignment vertical="top" wrapText="1"/>
    </xf>
    <xf numFmtId="0" fontId="8" fillId="0" borderId="7" xfId="0" applyFont="1" applyBorder="1" applyAlignment="1">
      <alignment vertical="top" wrapText="1"/>
    </xf>
    <xf numFmtId="0" fontId="0" fillId="0" borderId="3" xfId="0" applyBorder="1" applyAlignment="1">
      <alignment vertical="top" wrapText="1"/>
    </xf>
    <xf numFmtId="0" fontId="0" fillId="0" borderId="5" xfId="0" applyBorder="1" applyAlignment="1">
      <alignment vertical="top" wrapText="1"/>
    </xf>
    <xf numFmtId="0" fontId="0" fillId="0" borderId="15" xfId="0" applyBorder="1" applyAlignment="1">
      <alignment vertical="top" wrapText="1"/>
    </xf>
    <xf numFmtId="0" fontId="8" fillId="0" borderId="9" xfId="0" applyFont="1" applyBorder="1" applyAlignment="1">
      <alignment horizontal="left" wrapText="1" indent="1"/>
    </xf>
    <xf numFmtId="0" fontId="0" fillId="0" borderId="9" xfId="0" applyBorder="1" applyAlignment="1">
      <alignment wrapText="1"/>
    </xf>
    <xf numFmtId="0" fontId="0" fillId="0" borderId="0" xfId="0" applyBorder="1" applyAlignment="1">
      <alignment vertical="top" wrapText="1"/>
    </xf>
    <xf numFmtId="0" fontId="0" fillId="0" borderId="24" xfId="0" applyBorder="1" applyAlignment="1">
      <alignment vertical="top" wrapText="1"/>
    </xf>
    <xf numFmtId="0" fontId="8" fillId="0" borderId="9" xfId="0" applyFont="1" applyBorder="1" applyAlignment="1">
      <alignment vertical="top" wrapText="1"/>
    </xf>
    <xf numFmtId="0" fontId="8" fillId="0" borderId="3" xfId="0" applyFont="1" applyBorder="1" applyAlignment="1">
      <alignment vertical="top"/>
    </xf>
    <xf numFmtId="0" fontId="8" fillId="0" borderId="5" xfId="0" applyFont="1" applyBorder="1" applyAlignment="1">
      <alignment vertical="top"/>
    </xf>
    <xf numFmtId="0" fontId="8" fillId="0" borderId="8" xfId="0" applyFont="1" applyBorder="1" applyAlignment="1">
      <alignment vertical="top"/>
    </xf>
    <xf numFmtId="0" fontId="8" fillId="0" borderId="27" xfId="0" applyFont="1" applyBorder="1" applyAlignment="1">
      <alignment horizontal="left" vertical="top" wrapText="1"/>
    </xf>
    <xf numFmtId="0" fontId="0" fillId="0" borderId="9" xfId="0" applyBorder="1" applyAlignment="1">
      <alignment horizontal="left" vertical="top" wrapText="1"/>
    </xf>
    <xf numFmtId="0" fontId="32" fillId="0" borderId="0" xfId="0" applyFont="1" applyBorder="1" applyAlignment="1">
      <alignment horizontal="center" vertical="top"/>
    </xf>
    <xf numFmtId="0" fontId="33" fillId="0" borderId="0" xfId="0" applyFont="1" applyAlignment="1">
      <alignment horizontal="center" vertical="top"/>
    </xf>
    <xf numFmtId="0" fontId="33" fillId="0" borderId="0" xfId="0" applyFont="1" applyBorder="1" applyAlignment="1">
      <alignment horizontal="center" vertical="top"/>
    </xf>
    <xf numFmtId="0" fontId="8" fillId="0" borderId="5" xfId="0" applyFont="1"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2"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0" fillId="0" borderId="0" xfId="0" applyFont="1" applyBorder="1" applyAlignment="1">
      <alignment horizontal="left" vertical="top" wrapText="1"/>
    </xf>
    <xf numFmtId="0" fontId="34" fillId="0" borderId="0" xfId="0" applyFont="1" applyAlignment="1">
      <alignment horizontal="center" vertical="top"/>
    </xf>
    <xf numFmtId="0" fontId="2" fillId="0" borderId="0" xfId="0" applyFont="1" applyBorder="1" applyAlignment="1">
      <alignment horizontal="left" vertical="top" wrapText="1"/>
    </xf>
    <xf numFmtId="0" fontId="8" fillId="0" borderId="0" xfId="26" applyFont="1" applyAlignment="1">
      <alignment wrapText="1"/>
      <protection/>
    </xf>
    <xf numFmtId="0" fontId="0" fillId="0" borderId="27" xfId="26" applyFont="1" applyBorder="1" applyAlignment="1">
      <alignment vertical="top" wrapText="1"/>
      <protection/>
    </xf>
    <xf numFmtId="0" fontId="0" fillId="0" borderId="9" xfId="26" applyFont="1" applyBorder="1" applyAlignment="1">
      <alignment vertical="top" wrapText="1"/>
      <protection/>
    </xf>
    <xf numFmtId="0" fontId="2" fillId="0" borderId="9" xfId="0" applyFont="1" applyBorder="1" applyAlignment="1">
      <alignment vertical="top" wrapText="1"/>
    </xf>
    <xf numFmtId="0" fontId="0" fillId="0" borderId="15" xfId="0" applyBorder="1" applyAlignment="1">
      <alignment wrapText="1"/>
    </xf>
    <xf numFmtId="0" fontId="2" fillId="0" borderId="5" xfId="26" applyFont="1" applyBorder="1" applyAlignment="1">
      <alignment vertical="top" wrapText="1"/>
      <protection/>
    </xf>
    <xf numFmtId="0" fontId="38" fillId="0" borderId="24" xfId="0" applyNumberFormat="1" applyFont="1" applyBorder="1" applyAlignment="1">
      <alignment horizontal="left" vertical="top" wrapText="1" indent="1"/>
    </xf>
    <xf numFmtId="0" fontId="25" fillId="0" borderId="24" xfId="0" applyNumberFormat="1" applyFont="1" applyBorder="1" applyAlignment="1">
      <alignment horizontal="left" vertical="top" wrapText="1" indent="1"/>
    </xf>
    <xf numFmtId="0" fontId="34" fillId="0" borderId="0" xfId="26" applyFont="1" applyAlignment="1">
      <alignment horizontal="center"/>
      <protection/>
    </xf>
    <xf numFmtId="0" fontId="32" fillId="0" borderId="0" xfId="26" applyFont="1" applyAlignment="1">
      <alignment horizontal="center"/>
      <protection/>
    </xf>
    <xf numFmtId="0" fontId="0" fillId="0" borderId="17" xfId="26" applyFont="1" applyBorder="1" applyAlignment="1">
      <alignment vertical="top" wrapText="1"/>
      <protection/>
    </xf>
    <xf numFmtId="0" fontId="0" fillId="0" borderId="17" xfId="26" applyFont="1" applyBorder="1" applyAlignment="1">
      <alignment wrapText="1"/>
      <protection/>
    </xf>
    <xf numFmtId="0" fontId="0" fillId="0" borderId="9" xfId="0" applyFont="1" applyBorder="1" applyAlignment="1">
      <alignment wrapText="1"/>
    </xf>
    <xf numFmtId="0" fontId="0" fillId="0" borderId="15" xfId="0" applyFont="1" applyBorder="1" applyAlignment="1">
      <alignment wrapText="1"/>
    </xf>
    <xf numFmtId="0" fontId="0" fillId="0" borderId="7" xfId="26" applyFont="1" applyBorder="1" applyAlignment="1">
      <alignment vertical="top" wrapText="1"/>
      <protection/>
    </xf>
    <xf numFmtId="0" fontId="0" fillId="0" borderId="27" xfId="0" applyFont="1" applyBorder="1" applyAlignment="1">
      <alignment vertical="top" wrapText="1"/>
    </xf>
    <xf numFmtId="0" fontId="0" fillId="0" borderId="0" xfId="26" applyFont="1" applyBorder="1" applyAlignment="1">
      <alignment wrapText="1"/>
      <protection/>
    </xf>
    <xf numFmtId="0" fontId="0" fillId="0" borderId="0" xfId="26" applyFont="1" applyBorder="1" applyAlignment="1">
      <alignment vertical="top" wrapText="1"/>
      <protection/>
    </xf>
    <xf numFmtId="0" fontId="2" fillId="0" borderId="0" xfId="26" applyFont="1" applyBorder="1" applyAlignment="1">
      <alignment vertical="top" wrapText="1"/>
      <protection/>
    </xf>
    <xf numFmtId="0" fontId="0" fillId="0" borderId="3" xfId="0" applyBorder="1" applyAlignment="1">
      <alignment wrapText="1"/>
    </xf>
    <xf numFmtId="0" fontId="0" fillId="0" borderId="8" xfId="0" applyBorder="1" applyAlignment="1">
      <alignment wrapText="1"/>
    </xf>
    <xf numFmtId="0" fontId="0" fillId="0" borderId="6" xfId="0" applyBorder="1" applyAlignment="1">
      <alignment wrapText="1"/>
    </xf>
    <xf numFmtId="0" fontId="0" fillId="0" borderId="4" xfId="0" applyBorder="1" applyAlignment="1">
      <alignment wrapText="1"/>
    </xf>
    <xf numFmtId="0" fontId="8" fillId="0" borderId="0" xfId="26" applyFont="1" applyAlignment="1">
      <alignment vertical="top" wrapText="1"/>
      <protection/>
    </xf>
    <xf numFmtId="0" fontId="2" fillId="0" borderId="0" xfId="26" applyFont="1" applyBorder="1" applyAlignment="1">
      <alignment wrapText="1"/>
      <protection/>
    </xf>
    <xf numFmtId="0" fontId="2" fillId="0" borderId="7" xfId="26" applyFont="1" applyBorder="1" applyAlignment="1">
      <alignment vertical="top" wrapText="1"/>
      <protection/>
    </xf>
    <xf numFmtId="0" fontId="38" fillId="0" borderId="0" xfId="26" applyFont="1" applyBorder="1" applyAlignment="1">
      <alignment horizontal="left" vertical="top" wrapText="1" indent="1"/>
      <protection/>
    </xf>
    <xf numFmtId="0" fontId="0" fillId="0" borderId="0" xfId="0" applyAlignment="1">
      <alignment horizontal="left" vertical="top" wrapText="1" indent="1"/>
    </xf>
    <xf numFmtId="0" fontId="0" fillId="0" borderId="17" xfId="0" applyFont="1" applyBorder="1" applyAlignment="1">
      <alignment vertical="top"/>
    </xf>
    <xf numFmtId="0" fontId="32" fillId="0" borderId="0" xfId="27" applyFont="1" applyAlignment="1">
      <alignment horizontal="center"/>
      <protection/>
    </xf>
    <xf numFmtId="0" fontId="0" fillId="0" borderId="0" xfId="0" applyAlignment="1">
      <alignment/>
    </xf>
  </cellXfs>
  <cellStyles count="21">
    <cellStyle name="Normal" xfId="0"/>
    <cellStyle name="Comma" xfId="15"/>
    <cellStyle name="Comma [0]" xfId="16"/>
    <cellStyle name="Comma0" xfId="17"/>
    <cellStyle name="Currency" xfId="18"/>
    <cellStyle name="Currency [0]" xfId="19"/>
    <cellStyle name="Currency0" xfId="20"/>
    <cellStyle name="Date" xfId="21"/>
    <cellStyle name="Fixed" xfId="22"/>
    <cellStyle name="Heading 1" xfId="23"/>
    <cellStyle name="Heading 2" xfId="24"/>
    <cellStyle name="normal" xfId="25"/>
    <cellStyle name="Normal_anal2" xfId="26"/>
    <cellStyle name="Normal_Fiche" xfId="27"/>
    <cellStyle name="normal_IMAT_FRA" xfId="28"/>
    <cellStyle name="Normal_IMAT4dc2" xfId="29"/>
    <cellStyle name="Normal_indcal_e_1" xfId="30"/>
    <cellStyle name="normal_indcal_f" xfId="31"/>
    <cellStyle name="Normal_SLI_e" xfId="32"/>
    <cellStyle name="Percent" xfId="33"/>
    <cellStyle name="Total" xfId="34"/>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1" i="0" u="none" baseline="0">
                <a:latin typeface="Arial"/>
                <a:ea typeface="Arial"/>
                <a:cs typeface="Arial"/>
              </a:rPr>
              <a:t>Indicateurs 3 et 4:  Capacite de votre systeme a maintenir une gamme de produits en stock</a:t>
            </a:r>
          </a:p>
        </c:rich>
      </c:tx>
      <c:layout>
        <c:manualLayout>
          <c:xMode val="factor"/>
          <c:yMode val="factor"/>
          <c:x val="-0.0805"/>
          <c:y val="-0.02"/>
        </c:manualLayout>
      </c:layout>
      <c:spPr>
        <a:noFill/>
        <a:ln>
          <a:noFill/>
        </a:ln>
      </c:spPr>
    </c:title>
    <c:plotArea>
      <c:layout>
        <c:manualLayout>
          <c:xMode val="edge"/>
          <c:yMode val="edge"/>
          <c:x val="0.0705"/>
          <c:y val="0.23625"/>
          <c:w val="0.773"/>
          <c:h val="0.76375"/>
        </c:manualLayout>
      </c:layout>
      <c:barChart>
        <c:barDir val="col"/>
        <c:grouping val="clustered"/>
        <c:varyColors val="0"/>
        <c:ser>
          <c:idx val="0"/>
          <c:order val="0"/>
          <c:tx>
            <c:strRef>
              <c:f>'D. Résultats'!$W$8</c:f>
              <c:strCache>
                <c:ptCount val="1"/>
                <c:pt idx="0">
                  <c:v>Ideal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1"/>
            <c:showVal val="1"/>
            <c:showBubbleSize val="0"/>
            <c:showCatName val="0"/>
            <c:showSerName val="0"/>
            <c:showPercent val="0"/>
          </c:dLbls>
          <c:cat>
            <c:multiLvlStrRef>
              <c:f>'D. Résultats'!$T$9:$U$12</c:f>
              <c:multiLvlStrCache>
                <c:ptCount val="2"/>
                <c:lvl>
                  <c:pt idx="0">
                    <c:v>Indicator 4. Avg. % time out of stock</c:v>
                  </c:pt>
                  <c:pt idx="1">
                    <c:v>Indicator 3. % Products available</c:v>
                  </c:pt>
                </c:lvl>
              </c:multiLvlStrCache>
            </c:multiLvlStrRef>
          </c:cat>
          <c:val>
            <c:numRef>
              <c:f>'D. Résultats'!$W$9:$W$10</c:f>
              <c:numCache>
                <c:ptCount val="2"/>
                <c:pt idx="0">
                  <c:v>1</c:v>
                </c:pt>
                <c:pt idx="1">
                  <c:v>1</c:v>
                </c:pt>
              </c:numCache>
            </c:numRef>
          </c:val>
        </c:ser>
        <c:ser>
          <c:idx val="1"/>
          <c:order val="1"/>
          <c:tx>
            <c:strRef>
              <c:f>'D. Résultats'!$X$8</c:f>
              <c:strCache>
                <c:ptCount val="1"/>
                <c:pt idx="0">
                  <c:v>Actual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multiLvlStrRef>
              <c:f>'D. Résultats'!$T$9:$U$12</c:f>
              <c:multiLvlStrCache>
                <c:ptCount val="2"/>
                <c:lvl>
                  <c:pt idx="0">
                    <c:v>Indicator 4. Avg. % time out of stock</c:v>
                  </c:pt>
                  <c:pt idx="1">
                    <c:v>Indicator 3. % Products available</c:v>
                  </c:pt>
                </c:lvl>
              </c:multiLvlStrCache>
            </c:multiLvlStrRef>
          </c:cat>
          <c:val>
            <c:numRef>
              <c:f>'D. Résultats'!$X$9:$X$10</c:f>
              <c:numCache>
                <c:ptCount val="2"/>
                <c:pt idx="0">
                  <c:v>0</c:v>
                </c:pt>
                <c:pt idx="1">
                  <c:v>0</c:v>
                </c:pt>
              </c:numCache>
            </c:numRef>
          </c:val>
        </c:ser>
        <c:axId val="6928211"/>
        <c:axId val="62353900"/>
      </c:barChart>
      <c:catAx>
        <c:axId val="6928211"/>
        <c:scaling>
          <c:orientation val="minMax"/>
        </c:scaling>
        <c:axPos val="b"/>
        <c:delete val="0"/>
        <c:numFmt formatCode="General" sourceLinked="1"/>
        <c:majorTickMark val="out"/>
        <c:minorTickMark val="none"/>
        <c:tickLblPos val="nextTo"/>
        <c:crossAx val="62353900"/>
        <c:crosses val="autoZero"/>
        <c:auto val="1"/>
        <c:lblOffset val="100"/>
        <c:noMultiLvlLbl val="0"/>
      </c:catAx>
      <c:valAx>
        <c:axId val="62353900"/>
        <c:scaling>
          <c:orientation val="minMax"/>
          <c:max val="1"/>
        </c:scaling>
        <c:axPos val="l"/>
        <c:majorGridlines/>
        <c:delete val="0"/>
        <c:numFmt formatCode="0%" sourceLinked="0"/>
        <c:majorTickMark val="out"/>
        <c:minorTickMark val="none"/>
        <c:tickLblPos val="nextTo"/>
        <c:crossAx val="6928211"/>
        <c:crossesAt val="1"/>
        <c:crossBetween val="between"/>
        <c:dispUnits/>
      </c:valAx>
      <c:spPr>
        <a:solidFill>
          <a:srgbClr val="C0C0C0"/>
        </a:solidFill>
        <a:ln w="12700">
          <a:solidFill>
            <a:srgbClr val="808080"/>
          </a:solidFill>
        </a:ln>
      </c:spPr>
    </c:plotArea>
    <c:legend>
      <c:legendPos val="r"/>
      <c:layout>
        <c:manualLayout>
          <c:xMode val="edge"/>
          <c:yMode val="edge"/>
          <c:x val="0.88975"/>
          <c:y val="0.417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9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Indicateur 2:  Variation generale du stock</a:t>
            </a:r>
          </a:p>
        </c:rich>
      </c:tx>
      <c:layout>
        <c:manualLayout>
          <c:xMode val="factor"/>
          <c:yMode val="factor"/>
          <c:x val="-0.2405"/>
          <c:y val="-0.0185"/>
        </c:manualLayout>
      </c:layout>
      <c:spPr>
        <a:noFill/>
        <a:ln>
          <a:noFill/>
        </a:ln>
      </c:spPr>
    </c:title>
    <c:plotArea>
      <c:layout>
        <c:manualLayout>
          <c:xMode val="edge"/>
          <c:yMode val="edge"/>
          <c:x val="0.02225"/>
          <c:y val="0.1545"/>
          <c:w val="0.82"/>
          <c:h val="0.787"/>
        </c:manualLayout>
      </c:layout>
      <c:barChart>
        <c:barDir val="col"/>
        <c:grouping val="clustered"/>
        <c:varyColors val="0"/>
        <c:ser>
          <c:idx val="0"/>
          <c:order val="0"/>
          <c:tx>
            <c:strRef>
              <c:f>'D. Résultats'!$W$18</c:f>
              <c:strCache>
                <c:ptCount val="1"/>
                <c:pt idx="0">
                  <c:v>Ideal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1"/>
            <c:showVal val="1"/>
            <c:showBubbleSize val="0"/>
            <c:showCatName val="0"/>
            <c:showSerName val="0"/>
            <c:showPercent val="0"/>
          </c:dLbls>
          <c:val>
            <c:numRef>
              <c:f>'D. Résultats'!$W$19</c:f>
              <c:numCache>
                <c:ptCount val="1"/>
                <c:pt idx="0">
                  <c:v>0</c:v>
                </c:pt>
              </c:numCache>
            </c:numRef>
          </c:val>
        </c:ser>
        <c:ser>
          <c:idx val="1"/>
          <c:order val="1"/>
          <c:tx>
            <c:strRef>
              <c:f>'D. Résultats'!$X$18</c:f>
              <c:strCache>
                <c:ptCount val="1"/>
                <c:pt idx="0">
                  <c:v>Actual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'D. Résultats'!$X$19</c:f>
              <c:numCache>
                <c:ptCount val="1"/>
                <c:pt idx="0">
                  <c:v>0</c:v>
                </c:pt>
              </c:numCache>
            </c:numRef>
          </c:val>
        </c:ser>
        <c:axId val="24314189"/>
        <c:axId val="17501110"/>
      </c:barChart>
      <c:catAx>
        <c:axId val="24314189"/>
        <c:scaling>
          <c:orientation val="minMax"/>
        </c:scaling>
        <c:axPos val="b"/>
        <c:delete val="1"/>
        <c:majorTickMark val="out"/>
        <c:minorTickMark val="none"/>
        <c:tickLblPos val="nextTo"/>
        <c:crossAx val="17501110"/>
        <c:crosses val="autoZero"/>
        <c:auto val="1"/>
        <c:lblOffset val="100"/>
        <c:noMultiLvlLbl val="0"/>
      </c:catAx>
      <c:valAx>
        <c:axId val="17501110"/>
        <c:scaling>
          <c:orientation val="minMax"/>
          <c:max val="2"/>
        </c:scaling>
        <c:axPos val="l"/>
        <c:majorGridlines/>
        <c:delete val="0"/>
        <c:numFmt formatCode="0%" sourceLinked="0"/>
        <c:majorTickMark val="out"/>
        <c:minorTickMark val="none"/>
        <c:tickLblPos val="nextTo"/>
        <c:crossAx val="24314189"/>
        <c:crossesAt val="1"/>
        <c:crossBetween val="between"/>
        <c:dispUnits/>
        <c:majorUnit val="0.25"/>
        <c:minorUnit val="0.01"/>
      </c:valAx>
      <c:spPr>
        <a:solidFill>
          <a:srgbClr val="C0C0C0"/>
        </a:solidFill>
        <a:ln w="12700">
          <a:solidFill>
            <a:srgbClr val="808080"/>
          </a:solidFill>
        </a:ln>
      </c:spPr>
    </c:plotArea>
    <c:legend>
      <c:legendPos val="r"/>
      <c:layout>
        <c:manualLayout>
          <c:xMode val="edge"/>
          <c:yMode val="edge"/>
          <c:x val="0.86925"/>
          <c:y val="0.46925"/>
          <c:w val="0.126"/>
          <c:h val="0.2222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Indicateur 1:  Variation d'enregistrement du Stock </a:t>
            </a:r>
          </a:p>
        </c:rich>
      </c:tx>
      <c:layout>
        <c:manualLayout>
          <c:xMode val="factor"/>
          <c:yMode val="factor"/>
          <c:x val="-0.25875"/>
          <c:y val="-0.02"/>
        </c:manualLayout>
      </c:layout>
      <c:spPr>
        <a:noFill/>
        <a:ln>
          <a:noFill/>
        </a:ln>
      </c:spPr>
    </c:title>
    <c:plotArea>
      <c:layout>
        <c:manualLayout>
          <c:xMode val="edge"/>
          <c:yMode val="edge"/>
          <c:x val="0.1685"/>
          <c:y val="0.36275"/>
          <c:w val="0.29225"/>
          <c:h val="0.569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2"/>
          </c:dPt>
          <c:dLbls>
            <c:dLbl>
              <c:idx val="2"/>
              <c:txPr>
                <a:bodyPr vert="horz" rot="0" anchor="ctr"/>
                <a:lstStyle/>
                <a:p>
                  <a:pPr algn="ctr">
                    <a:defRPr lang="en-US" cap="none" sz="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showLegendKey val="0"/>
            <c:showVal val="0"/>
            <c:showBubbleSize val="0"/>
            <c:showCatName val="0"/>
            <c:showSerName val="0"/>
            <c:showLeaderLines val="1"/>
            <c:showPercent val="1"/>
          </c:dLbls>
          <c:cat>
            <c:multiLvlStrRef>
              <c:f>'D. Résultats'!$T$14:$V$16</c:f>
              <c:multiLvlStrCache>
                <c:ptCount val="3"/>
                <c:lvl>
                  <c:pt idx="0">
                    <c:v>Indicator 1</c:v>
                  </c:pt>
                  <c:pt idx="1">
                    <c:v>Indicator 1a</c:v>
                  </c:pt>
                  <c:pt idx="2">
                    <c:v>Indicator 1b</c:v>
                  </c:pt>
                </c:lvl>
                <c:lvl>
                  <c:pt idx="0">
                    <c:v>% Stock records that is accurate</c:v>
                  </c:pt>
                  <c:pt idx="1">
                    <c:v>% Stock records less than physical counts</c:v>
                  </c:pt>
                  <c:pt idx="2">
                    <c:v>% Stock records greater than physical counts</c:v>
                  </c:pt>
                </c:lvl>
              </c:multiLvlStrCache>
            </c:multiLvlStrRef>
          </c:cat>
          <c:val>
            <c:numRef>
              <c:f>'D. Résultats'!$W$14:$W$16</c:f>
              <c:numCache>
                <c:ptCount val="3"/>
                <c:pt idx="0">
                  <c:v>1</c:v>
                </c:pt>
                <c:pt idx="1">
                  <c:v>0</c:v>
                </c:pt>
                <c:pt idx="2">
                  <c:v>0</c:v>
                </c:pt>
              </c:numCache>
            </c:numRef>
          </c:val>
        </c:ser>
      </c:pieChart>
      <c:spPr>
        <a:noFill/>
        <a:ln>
          <a:noFill/>
        </a:ln>
      </c:spPr>
    </c:plotArea>
    <c:legend>
      <c:legendPos val="r"/>
      <c:layout>
        <c:manualLayout>
          <c:xMode val="edge"/>
          <c:yMode val="edge"/>
          <c:x val="0.648"/>
          <c:y val="0.056"/>
          <c:w val="0.335"/>
          <c:h val="0.91925"/>
        </c:manualLayout>
      </c:layout>
      <c:overlay val="0"/>
      <c:txPr>
        <a:bodyPr vert="horz" rot="0"/>
        <a:lstStyle/>
        <a:p>
          <a:pPr>
            <a:defRPr lang="en-US" cap="none" sz="1000" b="0" i="0" u="none" baseline="0">
              <a:latin typeface="Arial"/>
              <a:ea typeface="Arial"/>
              <a:cs typeface="Arial"/>
            </a:defRPr>
          </a:pPr>
        </a:p>
      </c:txPr>
    </c:legend>
    <c:plotVisOnly val="1"/>
    <c:dispBlanksAs val="zero"/>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0.50875</cdr:x>
      <cdr:y>0.4935</cdr:y>
    </cdr:from>
    <cdr:to>
      <cdr:x>0.5245</cdr:x>
      <cdr:y>0.5785</cdr:y>
    </cdr:to>
    <cdr:sp>
      <cdr:nvSpPr>
        <cdr:cNvPr id="1" name="TextBox 1"/>
        <cdr:cNvSpPr txBox="1">
          <a:spLocks noChangeArrowheads="1"/>
        </cdr:cNvSpPr>
      </cdr:nvSpPr>
      <cdr:spPr>
        <a:xfrm>
          <a:off x="3381375" y="1152525"/>
          <a:ext cx="104775" cy="200025"/>
        </a:xfrm>
        <a:prstGeom prst="rect">
          <a:avLst/>
        </a:prstGeom>
        <a:noFill/>
        <a:ln w="1" cmpd="sng">
          <a:noFill/>
        </a:ln>
      </cdr:spPr>
      <cdr:txBody>
        <a:bodyPr vertOverflow="clip" wrap="square" anchor="ctr">
          <a:spAutoFit/>
        </a:bodyPr>
        <a:p>
          <a:pPr algn="ctr">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219075</xdr:rowOff>
    </xdr:from>
    <xdr:to>
      <xdr:col>10</xdr:col>
      <xdr:colOff>0</xdr:colOff>
      <xdr:row>55</xdr:row>
      <xdr:rowOff>76200</xdr:rowOff>
    </xdr:to>
    <xdr:graphicFrame>
      <xdr:nvGraphicFramePr>
        <xdr:cNvPr id="1" name="Chart 10"/>
        <xdr:cNvGraphicFramePr/>
      </xdr:nvGraphicFramePr>
      <xdr:xfrm>
        <a:off x="0" y="6772275"/>
        <a:ext cx="6648450" cy="235267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25</xdr:row>
      <xdr:rowOff>123825</xdr:rowOff>
    </xdr:from>
    <xdr:to>
      <xdr:col>9</xdr:col>
      <xdr:colOff>114300</xdr:colOff>
      <xdr:row>38</xdr:row>
      <xdr:rowOff>123825</xdr:rowOff>
    </xdr:to>
    <xdr:graphicFrame>
      <xdr:nvGraphicFramePr>
        <xdr:cNvPr id="2" name="Chart 14"/>
        <xdr:cNvGraphicFramePr/>
      </xdr:nvGraphicFramePr>
      <xdr:xfrm>
        <a:off x="142875" y="4314825"/>
        <a:ext cx="5429250" cy="21050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11</xdr:row>
      <xdr:rowOff>47625</xdr:rowOff>
    </xdr:from>
    <xdr:to>
      <xdr:col>9</xdr:col>
      <xdr:colOff>161925</xdr:colOff>
      <xdr:row>24</xdr:row>
      <xdr:rowOff>38100</xdr:rowOff>
    </xdr:to>
    <xdr:graphicFrame>
      <xdr:nvGraphicFramePr>
        <xdr:cNvPr id="3" name="Chart 15"/>
        <xdr:cNvGraphicFramePr/>
      </xdr:nvGraphicFramePr>
      <xdr:xfrm>
        <a:off x="304800" y="1971675"/>
        <a:ext cx="5314950" cy="209550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1971675</xdr:colOff>
      <xdr:row>19</xdr:row>
      <xdr:rowOff>66675</xdr:rowOff>
    </xdr:from>
    <xdr:to>
      <xdr:col>3</xdr:col>
      <xdr:colOff>2809875</xdr:colOff>
      <xdr:row>20</xdr:row>
      <xdr:rowOff>142875</xdr:rowOff>
    </xdr:to>
    <xdr:sp>
      <xdr:nvSpPr>
        <xdr:cNvPr id="1" name="Rectangle 1"/>
        <xdr:cNvSpPr>
          <a:spLocks/>
        </xdr:cNvSpPr>
      </xdr:nvSpPr>
      <xdr:spPr>
        <a:xfrm>
          <a:off x="9467850" y="3524250"/>
          <a:ext cx="8382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1971675</xdr:colOff>
      <xdr:row>21</xdr:row>
      <xdr:rowOff>66675</xdr:rowOff>
    </xdr:from>
    <xdr:to>
      <xdr:col>3</xdr:col>
      <xdr:colOff>2809875</xdr:colOff>
      <xdr:row>22</xdr:row>
      <xdr:rowOff>152400</xdr:rowOff>
    </xdr:to>
    <xdr:sp>
      <xdr:nvSpPr>
        <xdr:cNvPr id="2" name="Rectangle 8"/>
        <xdr:cNvSpPr>
          <a:spLocks/>
        </xdr:cNvSpPr>
      </xdr:nvSpPr>
      <xdr:spPr>
        <a:xfrm>
          <a:off x="9467850" y="3895725"/>
          <a:ext cx="8382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1981200</xdr:colOff>
      <xdr:row>23</xdr:row>
      <xdr:rowOff>28575</xdr:rowOff>
    </xdr:from>
    <xdr:to>
      <xdr:col>3</xdr:col>
      <xdr:colOff>2819400</xdr:colOff>
      <xdr:row>24</xdr:row>
      <xdr:rowOff>133350</xdr:rowOff>
    </xdr:to>
    <xdr:sp>
      <xdr:nvSpPr>
        <xdr:cNvPr id="3" name="Rectangle 9"/>
        <xdr:cNvSpPr>
          <a:spLocks/>
        </xdr:cNvSpPr>
      </xdr:nvSpPr>
      <xdr:spPr>
        <a:xfrm>
          <a:off x="9477375" y="4210050"/>
          <a:ext cx="8382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1971675</xdr:colOff>
      <xdr:row>25</xdr:row>
      <xdr:rowOff>28575</xdr:rowOff>
    </xdr:from>
    <xdr:to>
      <xdr:col>3</xdr:col>
      <xdr:colOff>2809875</xdr:colOff>
      <xdr:row>26</xdr:row>
      <xdr:rowOff>133350</xdr:rowOff>
    </xdr:to>
    <xdr:sp>
      <xdr:nvSpPr>
        <xdr:cNvPr id="4" name="Rectangle 10"/>
        <xdr:cNvSpPr>
          <a:spLocks/>
        </xdr:cNvSpPr>
      </xdr:nvSpPr>
      <xdr:spPr>
        <a:xfrm>
          <a:off x="9467850" y="4533900"/>
          <a:ext cx="8382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1981200</xdr:colOff>
      <xdr:row>27</xdr:row>
      <xdr:rowOff>47625</xdr:rowOff>
    </xdr:from>
    <xdr:to>
      <xdr:col>3</xdr:col>
      <xdr:colOff>2819400</xdr:colOff>
      <xdr:row>28</xdr:row>
      <xdr:rowOff>152400</xdr:rowOff>
    </xdr:to>
    <xdr:sp>
      <xdr:nvSpPr>
        <xdr:cNvPr id="5" name="Rectangle 11"/>
        <xdr:cNvSpPr>
          <a:spLocks/>
        </xdr:cNvSpPr>
      </xdr:nvSpPr>
      <xdr:spPr>
        <a:xfrm>
          <a:off x="9477375" y="4876800"/>
          <a:ext cx="8382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1257300</xdr:colOff>
      <xdr:row>29</xdr:row>
      <xdr:rowOff>28575</xdr:rowOff>
    </xdr:from>
    <xdr:to>
      <xdr:col>4</xdr:col>
      <xdr:colOff>0</xdr:colOff>
      <xdr:row>30</xdr:row>
      <xdr:rowOff>133350</xdr:rowOff>
    </xdr:to>
    <xdr:sp>
      <xdr:nvSpPr>
        <xdr:cNvPr id="6" name="Rectangle 12"/>
        <xdr:cNvSpPr>
          <a:spLocks/>
        </xdr:cNvSpPr>
      </xdr:nvSpPr>
      <xdr:spPr>
        <a:xfrm>
          <a:off x="8753475" y="5181600"/>
          <a:ext cx="253365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2">
    <pageSetUpPr fitToPage="1"/>
  </sheetPr>
  <dimension ref="A1:M52"/>
  <sheetViews>
    <sheetView showGridLines="0" workbookViewId="0" topLeftCell="A1">
      <selection activeCell="D16" sqref="D16"/>
    </sheetView>
  </sheetViews>
  <sheetFormatPr defaultColWidth="9.140625" defaultRowHeight="12.75"/>
  <cols>
    <col min="1" max="1" width="3.8515625" style="0" customWidth="1"/>
    <col min="2" max="2" width="11.57421875" style="0" customWidth="1"/>
    <col min="8" max="8" width="10.421875" style="0" customWidth="1"/>
    <col min="9" max="9" width="10.00390625" style="0" customWidth="1"/>
    <col min="10" max="10" width="8.140625" style="0" customWidth="1"/>
    <col min="11" max="11" width="1.7109375" style="0" customWidth="1"/>
  </cols>
  <sheetData>
    <row r="1" ht="12.75">
      <c r="A1" t="s">
        <v>230</v>
      </c>
    </row>
    <row r="8" spans="2:10" ht="12.75">
      <c r="B8" s="449" t="s">
        <v>237</v>
      </c>
      <c r="C8" s="450"/>
      <c r="D8" s="450"/>
      <c r="E8" s="450"/>
      <c r="F8" s="450"/>
      <c r="G8" s="450"/>
      <c r="H8" s="450"/>
      <c r="I8" s="450"/>
      <c r="J8" s="450"/>
    </row>
    <row r="9" spans="2:10" ht="63" customHeight="1">
      <c r="B9" s="451"/>
      <c r="C9" s="451"/>
      <c r="D9" s="451"/>
      <c r="E9" s="451"/>
      <c r="F9" s="451"/>
      <c r="G9" s="451"/>
      <c r="H9" s="451"/>
      <c r="I9" s="451"/>
      <c r="J9" s="451"/>
    </row>
    <row r="10" spans="2:10" ht="12.75" customHeight="1">
      <c r="B10" s="265"/>
      <c r="C10" s="265"/>
      <c r="D10" s="265"/>
      <c r="E10" s="265"/>
      <c r="F10" s="265"/>
      <c r="G10" s="265"/>
      <c r="H10" s="265"/>
      <c r="I10" s="265"/>
      <c r="J10" s="327" t="s">
        <v>274</v>
      </c>
    </row>
    <row r="11" spans="1:10" s="271" customFormat="1" ht="15.75">
      <c r="A11" s="274"/>
      <c r="B11" s="275"/>
      <c r="C11" s="275"/>
      <c r="D11" s="275"/>
      <c r="E11" s="275"/>
      <c r="F11" s="275"/>
      <c r="G11" s="275"/>
      <c r="H11" s="275"/>
      <c r="I11" s="275"/>
      <c r="J11" s="275"/>
    </row>
    <row r="12" spans="1:10" ht="12.75" customHeight="1">
      <c r="A12" s="224"/>
      <c r="B12" s="270" t="s">
        <v>163</v>
      </c>
      <c r="C12" s="114"/>
      <c r="D12" s="270"/>
      <c r="E12" s="270"/>
      <c r="F12" s="270"/>
      <c r="G12" s="270"/>
      <c r="H12" s="270"/>
      <c r="I12" s="270"/>
      <c r="J12" s="270"/>
    </row>
    <row r="13" spans="1:10" ht="12.75" customHeight="1">
      <c r="A13" s="224"/>
      <c r="B13" s="270" t="s">
        <v>167</v>
      </c>
      <c r="C13" s="114"/>
      <c r="D13" s="270"/>
      <c r="E13" s="270"/>
      <c r="F13" s="270"/>
      <c r="G13" s="270"/>
      <c r="H13" s="270"/>
      <c r="I13" s="270"/>
      <c r="J13" s="270"/>
    </row>
    <row r="14" spans="1:10" ht="12.75" customHeight="1">
      <c r="A14" s="224"/>
      <c r="B14" s="270" t="s">
        <v>136</v>
      </c>
      <c r="C14" s="114"/>
      <c r="D14" s="270"/>
      <c r="E14" s="270"/>
      <c r="F14" s="270"/>
      <c r="G14" s="270"/>
      <c r="H14" s="270"/>
      <c r="I14" s="270"/>
      <c r="J14" s="270"/>
    </row>
    <row r="15" spans="1:10" ht="12.75" customHeight="1">
      <c r="A15" s="270"/>
      <c r="B15" s="270" t="s">
        <v>137</v>
      </c>
      <c r="C15" s="114"/>
      <c r="D15" s="270"/>
      <c r="E15" s="270"/>
      <c r="F15" s="270"/>
      <c r="G15" s="270"/>
      <c r="H15" s="270"/>
      <c r="I15" s="270"/>
      <c r="J15" s="270"/>
    </row>
    <row r="16" spans="1:10" ht="12.75" customHeight="1">
      <c r="A16" s="270"/>
      <c r="B16" s="270" t="s">
        <v>138</v>
      </c>
      <c r="C16" s="114"/>
      <c r="D16" s="270"/>
      <c r="E16" s="270"/>
      <c r="F16" s="270"/>
      <c r="G16" s="270"/>
      <c r="H16" s="270"/>
      <c r="I16" s="270"/>
      <c r="J16" s="270"/>
    </row>
    <row r="17" spans="1:10" ht="12.75" customHeight="1">
      <c r="A17" s="224"/>
      <c r="B17" s="270" t="s">
        <v>139</v>
      </c>
      <c r="C17" s="114"/>
      <c r="D17" s="270"/>
      <c r="E17" s="270"/>
      <c r="F17" s="270"/>
      <c r="G17" s="270"/>
      <c r="H17" s="270"/>
      <c r="I17" s="270"/>
      <c r="J17" s="270"/>
    </row>
    <row r="18" spans="1:10" ht="12.75" customHeight="1">
      <c r="A18" s="224"/>
      <c r="B18" s="270" t="s">
        <v>140</v>
      </c>
      <c r="C18" s="270"/>
      <c r="D18" s="270"/>
      <c r="E18" s="270"/>
      <c r="F18" s="270"/>
      <c r="G18" s="270"/>
      <c r="H18" s="270"/>
      <c r="I18" s="270"/>
      <c r="J18" s="270"/>
    </row>
    <row r="19" spans="2:10" ht="12.75" customHeight="1">
      <c r="B19" s="452" t="s">
        <v>164</v>
      </c>
      <c r="C19" s="452"/>
      <c r="D19" s="452"/>
      <c r="E19" s="452"/>
      <c r="F19" s="452"/>
      <c r="G19" s="452"/>
      <c r="H19" s="452"/>
      <c r="I19" s="452"/>
      <c r="J19" s="264"/>
    </row>
    <row r="20" spans="2:13" ht="12.75" customHeight="1">
      <c r="B20" s="452"/>
      <c r="C20" s="453"/>
      <c r="D20" s="453"/>
      <c r="E20" s="453"/>
      <c r="F20" s="453"/>
      <c r="G20" s="453"/>
      <c r="H20" s="453"/>
      <c r="I20" s="453"/>
      <c r="J20" s="453"/>
      <c r="K20" s="148"/>
      <c r="L20" s="148"/>
      <c r="M20" s="148"/>
    </row>
    <row r="21" spans="2:13" ht="12.75" customHeight="1">
      <c r="B21" s="266"/>
      <c r="C21" s="267"/>
      <c r="D21" s="267"/>
      <c r="E21" s="267"/>
      <c r="F21" s="267"/>
      <c r="G21" s="267"/>
      <c r="H21" s="267"/>
      <c r="I21" s="267"/>
      <c r="J21" s="267"/>
      <c r="K21" s="148"/>
      <c r="L21" s="148"/>
      <c r="M21" s="148"/>
    </row>
    <row r="22" spans="2:13" ht="12.75" customHeight="1">
      <c r="B22" s="266"/>
      <c r="C22" s="267"/>
      <c r="D22" s="267"/>
      <c r="E22" s="267"/>
      <c r="F22" s="267"/>
      <c r="G22" s="267"/>
      <c r="H22" s="267"/>
      <c r="I22" s="267"/>
      <c r="J22" s="267"/>
      <c r="K22" s="148"/>
      <c r="L22" s="148"/>
      <c r="M22" s="148"/>
    </row>
    <row r="23" spans="2:13" ht="12.75" customHeight="1">
      <c r="B23" s="266"/>
      <c r="C23" s="267"/>
      <c r="D23" s="267"/>
      <c r="E23" s="267"/>
      <c r="F23" s="267"/>
      <c r="G23" s="267"/>
      <c r="H23" s="267"/>
      <c r="I23" s="267"/>
      <c r="J23" s="267"/>
      <c r="K23" s="148"/>
      <c r="L23" s="148"/>
      <c r="M23" s="148"/>
    </row>
    <row r="24" spans="2:13" ht="12.75" customHeight="1">
      <c r="B24" s="266"/>
      <c r="C24" s="267"/>
      <c r="D24" s="267"/>
      <c r="E24" s="267"/>
      <c r="F24" s="267"/>
      <c r="G24" s="267"/>
      <c r="H24" s="267"/>
      <c r="I24" s="267"/>
      <c r="J24" s="267"/>
      <c r="K24" s="148"/>
      <c r="L24" s="148"/>
      <c r="M24" s="148"/>
    </row>
    <row r="25" spans="2:13" ht="12.75" customHeight="1">
      <c r="B25" s="266"/>
      <c r="C25" s="267"/>
      <c r="D25" s="267"/>
      <c r="E25" s="267"/>
      <c r="F25" s="267"/>
      <c r="G25" s="267"/>
      <c r="H25" s="267"/>
      <c r="I25" s="267"/>
      <c r="J25" s="267"/>
      <c r="K25" s="148"/>
      <c r="L25" s="148"/>
      <c r="M25" s="148"/>
    </row>
    <row r="26" spans="2:13" ht="12.75" customHeight="1">
      <c r="B26" s="266"/>
      <c r="C26" s="267"/>
      <c r="D26" s="267"/>
      <c r="E26" s="267"/>
      <c r="F26" s="267"/>
      <c r="G26" s="267"/>
      <c r="H26" s="267"/>
      <c r="I26" s="267"/>
      <c r="J26" s="267"/>
      <c r="K26" s="148"/>
      <c r="L26" s="148"/>
      <c r="M26" s="148"/>
    </row>
    <row r="27" spans="2:13" ht="12.75" customHeight="1">
      <c r="B27" s="266"/>
      <c r="C27" s="267"/>
      <c r="D27" s="267"/>
      <c r="E27" s="267"/>
      <c r="F27" s="267"/>
      <c r="G27" s="267"/>
      <c r="H27" s="267"/>
      <c r="I27" s="267"/>
      <c r="J27" s="267"/>
      <c r="K27" s="148"/>
      <c r="L27" s="148"/>
      <c r="M27" s="148"/>
    </row>
    <row r="28" spans="2:13" ht="12.75" customHeight="1">
      <c r="B28" s="266"/>
      <c r="C28" s="267"/>
      <c r="D28" s="267"/>
      <c r="E28" s="267"/>
      <c r="F28" s="267"/>
      <c r="G28" s="267"/>
      <c r="H28" s="267"/>
      <c r="I28" s="267"/>
      <c r="J28" s="267"/>
      <c r="K28" s="148"/>
      <c r="L28" s="148"/>
      <c r="M28" s="148"/>
    </row>
    <row r="29" spans="2:13" ht="12.75" customHeight="1">
      <c r="B29" s="266"/>
      <c r="C29" s="267"/>
      <c r="D29" s="267"/>
      <c r="E29" s="267"/>
      <c r="F29" s="267"/>
      <c r="G29" s="267"/>
      <c r="H29" s="267"/>
      <c r="I29" s="267"/>
      <c r="J29" s="267"/>
      <c r="K29" s="148"/>
      <c r="L29" s="148"/>
      <c r="M29" s="148"/>
    </row>
    <row r="30" spans="2:13" ht="12.75" customHeight="1">
      <c r="B30" s="266"/>
      <c r="C30" s="267"/>
      <c r="D30" s="267"/>
      <c r="E30" s="267"/>
      <c r="F30" s="267"/>
      <c r="G30" s="267"/>
      <c r="H30" s="267"/>
      <c r="I30" s="267"/>
      <c r="J30" s="267"/>
      <c r="K30" s="148"/>
      <c r="L30" s="148"/>
      <c r="M30" s="148"/>
    </row>
    <row r="31" spans="3:4" ht="12.75" customHeight="1">
      <c r="C31" s="264"/>
      <c r="D31" s="264"/>
    </row>
    <row r="32" spans="3:4" ht="12.75" customHeight="1">
      <c r="C32" s="264"/>
      <c r="D32" s="264"/>
    </row>
    <row r="33" spans="3:9" ht="12.75" customHeight="1">
      <c r="C33" s="273"/>
      <c r="D33" s="273"/>
      <c r="E33" s="273"/>
      <c r="F33" s="273"/>
      <c r="G33" s="273"/>
      <c r="H33" s="273"/>
      <c r="I33" s="273"/>
    </row>
    <row r="34" spans="2:9" ht="12.75" customHeight="1">
      <c r="B34" s="272"/>
      <c r="C34" s="273"/>
      <c r="D34" s="273"/>
      <c r="E34" s="273"/>
      <c r="F34" s="273"/>
      <c r="G34" s="273"/>
      <c r="H34" s="273"/>
      <c r="I34" s="273"/>
    </row>
    <row r="35" spans="2:9" ht="12.75" customHeight="1">
      <c r="B35" s="272"/>
      <c r="C35" s="273"/>
      <c r="D35" s="273"/>
      <c r="E35" s="273"/>
      <c r="F35" s="273"/>
      <c r="G35" s="273"/>
      <c r="H35" s="273"/>
      <c r="I35" s="273"/>
    </row>
    <row r="36" spans="2:9" ht="12.75" customHeight="1">
      <c r="B36" s="272"/>
      <c r="C36" s="273"/>
      <c r="D36" s="273"/>
      <c r="E36" s="273"/>
      <c r="F36" s="273"/>
      <c r="G36" s="273"/>
      <c r="H36" s="273"/>
      <c r="I36" s="273"/>
    </row>
    <row r="37" spans="2:9" ht="15">
      <c r="B37" s="268"/>
      <c r="C37" s="268"/>
      <c r="D37" s="268"/>
      <c r="E37" s="268"/>
      <c r="F37" s="268"/>
      <c r="G37" s="268"/>
      <c r="H37" s="268"/>
      <c r="I37" s="269"/>
    </row>
    <row r="39" spans="1:10" ht="12.75" customHeight="1">
      <c r="A39" s="224"/>
      <c r="B39" s="447" t="s">
        <v>165</v>
      </c>
      <c r="C39" s="448"/>
      <c r="D39" s="448"/>
      <c r="E39" s="448"/>
      <c r="F39" s="448"/>
      <c r="G39" s="448"/>
      <c r="H39" s="448"/>
      <c r="I39" s="448"/>
      <c r="J39" s="448"/>
    </row>
    <row r="40" spans="1:10" ht="12.75">
      <c r="A40" s="224"/>
      <c r="B40" s="448"/>
      <c r="C40" s="448"/>
      <c r="D40" s="448"/>
      <c r="E40" s="448"/>
      <c r="F40" s="448"/>
      <c r="G40" s="448"/>
      <c r="H40" s="448"/>
      <c r="I40" s="448"/>
      <c r="J40" s="448"/>
    </row>
    <row r="41" spans="1:10" ht="12.75">
      <c r="A41" s="224"/>
      <c r="B41" s="448"/>
      <c r="C41" s="448"/>
      <c r="D41" s="448"/>
      <c r="E41" s="448"/>
      <c r="F41" s="448"/>
      <c r="G41" s="448"/>
      <c r="H41" s="448"/>
      <c r="I41" s="448"/>
      <c r="J41" s="448"/>
    </row>
    <row r="42" spans="1:10" ht="12.75">
      <c r="A42" s="224"/>
      <c r="B42" s="448"/>
      <c r="C42" s="448"/>
      <c r="D42" s="448"/>
      <c r="E42" s="448"/>
      <c r="F42" s="448"/>
      <c r="G42" s="448"/>
      <c r="H42" s="448"/>
      <c r="I42" s="448"/>
      <c r="J42" s="448"/>
    </row>
    <row r="43" spans="1:10" ht="12.75">
      <c r="A43" s="224"/>
      <c r="B43" s="448"/>
      <c r="C43" s="448"/>
      <c r="D43" s="448"/>
      <c r="E43" s="448"/>
      <c r="F43" s="448"/>
      <c r="G43" s="448"/>
      <c r="H43" s="448"/>
      <c r="I43" s="448"/>
      <c r="J43" s="448"/>
    </row>
    <row r="44" spans="1:10" ht="7.5" customHeight="1">
      <c r="A44" s="224"/>
      <c r="B44" s="2"/>
      <c r="C44" s="2"/>
      <c r="D44" s="2"/>
      <c r="E44" s="2"/>
      <c r="F44" s="2"/>
      <c r="G44" s="2"/>
      <c r="H44" s="2"/>
      <c r="I44" s="2"/>
      <c r="J44" s="2"/>
    </row>
    <row r="45" spans="1:10" s="4" customFormat="1" ht="12.75">
      <c r="A45" s="280"/>
      <c r="B45" s="445" t="s">
        <v>166</v>
      </c>
      <c r="C45" s="446"/>
      <c r="D45" s="446"/>
      <c r="E45" s="446"/>
      <c r="F45" s="446"/>
      <c r="G45" s="446"/>
      <c r="H45" s="446"/>
      <c r="I45" s="446"/>
      <c r="J45" s="446"/>
    </row>
    <row r="46" spans="1:10" ht="12.75">
      <c r="A46" s="224"/>
      <c r="B46" s="446"/>
      <c r="C46" s="446"/>
      <c r="D46" s="446"/>
      <c r="E46" s="446"/>
      <c r="F46" s="446"/>
      <c r="G46" s="446"/>
      <c r="H46" s="446"/>
      <c r="I46" s="446"/>
      <c r="J46" s="446"/>
    </row>
    <row r="47" spans="1:10" ht="12.75">
      <c r="A47" s="224"/>
      <c r="B47" s="446"/>
      <c r="C47" s="446"/>
      <c r="D47" s="446"/>
      <c r="E47" s="446"/>
      <c r="F47" s="446"/>
      <c r="G47" s="446"/>
      <c r="H47" s="446"/>
      <c r="I47" s="446"/>
      <c r="J47" s="446"/>
    </row>
    <row r="48" spans="3:7" ht="12.75">
      <c r="C48" s="251"/>
      <c r="D48" s="252"/>
      <c r="E48" s="252"/>
      <c r="F48" s="252"/>
      <c r="G48" s="252"/>
    </row>
    <row r="49" spans="2:7" ht="12.75">
      <c r="B49" s="250"/>
      <c r="C49" s="252"/>
      <c r="D49" s="252"/>
      <c r="E49" s="252"/>
      <c r="F49" s="252"/>
      <c r="G49" s="252"/>
    </row>
    <row r="50" spans="3:7" ht="12.75">
      <c r="C50" s="251"/>
      <c r="D50" s="252"/>
      <c r="E50" s="252"/>
      <c r="F50" s="252"/>
      <c r="G50" s="252"/>
    </row>
    <row r="51" spans="3:7" ht="12.75">
      <c r="C51" s="251"/>
      <c r="D51" s="252"/>
      <c r="E51" s="252"/>
      <c r="F51" s="252"/>
      <c r="G51" s="252"/>
    </row>
    <row r="52" spans="3:7" ht="12.75">
      <c r="C52" s="251"/>
      <c r="D52" s="252"/>
      <c r="E52" s="252"/>
      <c r="F52" s="252"/>
      <c r="G52" s="252"/>
    </row>
  </sheetData>
  <mergeCells count="5">
    <mergeCell ref="B45:J47"/>
    <mergeCell ref="B39:J43"/>
    <mergeCell ref="B8:J9"/>
    <mergeCell ref="B19:I19"/>
    <mergeCell ref="B20:J20"/>
  </mergeCells>
  <printOptions/>
  <pageMargins left="0.75" right="0.75" top="1" bottom="1" header="0.5" footer="0.5"/>
  <pageSetup fitToHeight="1" fitToWidth="1" horizontalDpi="300" verticalDpi="300" orientation="portrait" paperSize="9" scale="98" r:id="rId1"/>
</worksheet>
</file>

<file path=xl/worksheets/sheet2.xml><?xml version="1.0" encoding="utf-8"?>
<worksheet xmlns="http://schemas.openxmlformats.org/spreadsheetml/2006/main" xmlns:r="http://schemas.openxmlformats.org/officeDocument/2006/relationships">
  <sheetPr codeName="Sheet11"/>
  <dimension ref="A1:J54"/>
  <sheetViews>
    <sheetView showGridLines="0" workbookViewId="0" topLeftCell="A29">
      <selection activeCell="B53" sqref="B53"/>
    </sheetView>
  </sheetViews>
  <sheetFormatPr defaultColWidth="9.140625" defaultRowHeight="12.75" customHeight="1"/>
  <cols>
    <col min="1" max="1" width="14.7109375" style="61" customWidth="1"/>
    <col min="2" max="5" width="15.7109375" style="61" customWidth="1"/>
    <col min="6" max="6" width="26.421875" style="61" customWidth="1"/>
    <col min="7" max="9" width="15.7109375" style="61" customWidth="1"/>
    <col min="10" max="16384" width="9.00390625" style="61" customWidth="1"/>
  </cols>
  <sheetData>
    <row r="1" spans="1:9" ht="20.25" customHeight="1">
      <c r="A1" s="418" t="s">
        <v>247</v>
      </c>
      <c r="B1" s="419"/>
      <c r="C1" s="419"/>
      <c r="D1" s="419"/>
      <c r="E1" s="419"/>
      <c r="F1" s="419"/>
      <c r="G1" s="329"/>
      <c r="H1" s="329"/>
      <c r="I1" s="329"/>
    </row>
    <row r="2" spans="1:9" ht="20.25">
      <c r="A2" s="418" t="s">
        <v>269</v>
      </c>
      <c r="B2" s="420"/>
      <c r="C2" s="420"/>
      <c r="D2" s="420"/>
      <c r="E2" s="420"/>
      <c r="F2" s="420"/>
      <c r="G2" s="116"/>
      <c r="H2" s="116"/>
      <c r="I2" s="116"/>
    </row>
    <row r="3" spans="1:9" ht="6" customHeight="1">
      <c r="A3" s="423"/>
      <c r="B3" s="423"/>
      <c r="C3" s="423"/>
      <c r="D3" s="423"/>
      <c r="E3" s="423"/>
      <c r="F3" s="423"/>
      <c r="G3" s="423"/>
      <c r="H3" s="423"/>
      <c r="I3" s="423"/>
    </row>
    <row r="4" spans="1:10" ht="9.75" customHeight="1">
      <c r="A4" s="407"/>
      <c r="B4" s="407"/>
      <c r="C4" s="407"/>
      <c r="D4" s="407"/>
      <c r="E4" s="407"/>
      <c r="F4" s="407"/>
      <c r="G4" s="407"/>
      <c r="H4" s="407"/>
      <c r="I4" s="407"/>
      <c r="J4" s="62"/>
    </row>
    <row r="5" spans="1:10" ht="12.75" customHeight="1">
      <c r="A5" s="343" t="s">
        <v>168</v>
      </c>
      <c r="B5" s="443" t="s">
        <v>0</v>
      </c>
      <c r="C5" s="424"/>
      <c r="D5" s="424"/>
      <c r="E5" s="424"/>
      <c r="F5" s="424"/>
      <c r="G5" s="149"/>
      <c r="H5" s="149"/>
      <c r="I5" s="149"/>
      <c r="J5" s="64"/>
    </row>
    <row r="6" spans="1:10" ht="12.75" customHeight="1">
      <c r="A6" s="343" t="s">
        <v>169</v>
      </c>
      <c r="B6" s="424"/>
      <c r="C6" s="424"/>
      <c r="D6" s="424"/>
      <c r="E6" s="424"/>
      <c r="F6" s="424"/>
      <c r="G6" s="149"/>
      <c r="H6" s="149"/>
      <c r="I6" s="149"/>
      <c r="J6" s="64"/>
    </row>
    <row r="7" spans="1:10" ht="12.75" customHeight="1">
      <c r="A7" s="344"/>
      <c r="B7" s="424"/>
      <c r="C7" s="424"/>
      <c r="D7" s="424"/>
      <c r="E7" s="424"/>
      <c r="F7" s="424"/>
      <c r="G7" s="149"/>
      <c r="H7" s="149"/>
      <c r="I7" s="149"/>
      <c r="J7" s="64"/>
    </row>
    <row r="8" spans="1:10" ht="12.75" customHeight="1">
      <c r="A8" s="344"/>
      <c r="B8" s="424"/>
      <c r="C8" s="424"/>
      <c r="D8" s="424"/>
      <c r="E8" s="424"/>
      <c r="F8" s="424"/>
      <c r="G8" s="149"/>
      <c r="H8" s="149"/>
      <c r="I8" s="149"/>
      <c r="J8" s="64"/>
    </row>
    <row r="9" spans="1:10" ht="12.75" customHeight="1">
      <c r="A9" s="344"/>
      <c r="B9" s="424"/>
      <c r="C9" s="424"/>
      <c r="D9" s="424"/>
      <c r="E9" s="424"/>
      <c r="F9" s="424"/>
      <c r="G9" s="149"/>
      <c r="H9" s="149"/>
      <c r="I9" s="149"/>
      <c r="J9" s="64"/>
    </row>
    <row r="10" spans="1:10" ht="12.75" customHeight="1">
      <c r="A10" s="344"/>
      <c r="B10" s="424"/>
      <c r="C10" s="424"/>
      <c r="D10" s="424"/>
      <c r="E10" s="424"/>
      <c r="F10" s="424"/>
      <c r="G10" s="149"/>
      <c r="H10" s="149"/>
      <c r="I10" s="149"/>
      <c r="J10" s="64"/>
    </row>
    <row r="11" spans="1:10" ht="12.75" customHeight="1">
      <c r="A11" s="344"/>
      <c r="B11" s="424"/>
      <c r="C11" s="424"/>
      <c r="D11" s="424"/>
      <c r="E11" s="424"/>
      <c r="F11" s="424"/>
      <c r="G11" s="149"/>
      <c r="H11" s="149"/>
      <c r="I11" s="149"/>
      <c r="J11" s="64"/>
    </row>
    <row r="12" spans="1:10" ht="12.75" customHeight="1">
      <c r="A12" s="344"/>
      <c r="B12" s="424"/>
      <c r="C12" s="424"/>
      <c r="D12" s="424"/>
      <c r="E12" s="424"/>
      <c r="F12" s="424"/>
      <c r="G12" s="115"/>
      <c r="H12" s="115"/>
      <c r="I12" s="115"/>
      <c r="J12" s="64"/>
    </row>
    <row r="13" spans="1:10" ht="28.5" customHeight="1">
      <c r="A13" s="344"/>
      <c r="B13" s="406"/>
      <c r="C13" s="406"/>
      <c r="D13" s="406"/>
      <c r="E13" s="406"/>
      <c r="F13" s="406"/>
      <c r="G13" s="115"/>
      <c r="H13" s="115"/>
      <c r="I13" s="115"/>
      <c r="J13" s="64"/>
    </row>
    <row r="14" spans="2:10" ht="9.75" customHeight="1">
      <c r="B14" s="2"/>
      <c r="C14" s="2"/>
      <c r="D14" s="2"/>
      <c r="E14" s="2"/>
      <c r="F14" s="2"/>
      <c r="G14" s="2"/>
      <c r="H14" s="2"/>
      <c r="I14" s="2"/>
      <c r="J14" s="64"/>
    </row>
    <row r="15" spans="1:10" ht="25.5" customHeight="1">
      <c r="A15" s="67" t="s">
        <v>170</v>
      </c>
      <c r="B15" s="440" t="s">
        <v>4</v>
      </c>
      <c r="C15" s="440"/>
      <c r="D15" s="440"/>
      <c r="E15" s="440"/>
      <c r="F15" s="440"/>
      <c r="G15" s="149"/>
      <c r="H15" s="149"/>
      <c r="I15" s="149"/>
      <c r="J15" s="64"/>
    </row>
    <row r="16" spans="1:10" ht="12.75" customHeight="1">
      <c r="A16" s="67"/>
      <c r="B16" s="440"/>
      <c r="C16" s="440"/>
      <c r="D16" s="440"/>
      <c r="E16" s="440"/>
      <c r="F16" s="440"/>
      <c r="G16" s="149"/>
      <c r="H16" s="149"/>
      <c r="I16" s="149"/>
      <c r="J16" s="64"/>
    </row>
    <row r="17" spans="1:10" ht="12.75" customHeight="1">
      <c r="A17" s="67"/>
      <c r="B17" s="441"/>
      <c r="C17" s="441"/>
      <c r="D17" s="441"/>
      <c r="E17" s="441"/>
      <c r="F17" s="441"/>
      <c r="G17" s="149"/>
      <c r="H17" s="149"/>
      <c r="I17" s="149"/>
      <c r="J17" s="64"/>
    </row>
    <row r="18" spans="2:10" ht="15.75">
      <c r="B18" s="345" t="s">
        <v>102</v>
      </c>
      <c r="C18" s="1"/>
      <c r="D18" s="147"/>
      <c r="E18" s="147"/>
      <c r="F18" s="149"/>
      <c r="H18" s="149"/>
      <c r="I18" s="149"/>
      <c r="J18" s="64"/>
    </row>
    <row r="19" spans="1:10" ht="12.75" customHeight="1">
      <c r="A19" s="346" t="s">
        <v>171</v>
      </c>
      <c r="B19" s="422" t="s">
        <v>1</v>
      </c>
      <c r="C19" s="430"/>
      <c r="D19" s="430"/>
      <c r="E19" s="430"/>
      <c r="F19" s="430"/>
      <c r="H19" s="149"/>
      <c r="I19" s="149"/>
      <c r="J19" s="64"/>
    </row>
    <row r="20" spans="1:10" ht="12.75" customHeight="1">
      <c r="A20" s="344"/>
      <c r="B20" s="430"/>
      <c r="C20" s="430"/>
      <c r="D20" s="430"/>
      <c r="E20" s="430"/>
      <c r="F20" s="430"/>
      <c r="H20" s="149"/>
      <c r="I20" s="149"/>
      <c r="J20" s="64"/>
    </row>
    <row r="21" spans="1:10" ht="12.75" customHeight="1">
      <c r="A21" s="344"/>
      <c r="B21" s="430"/>
      <c r="C21" s="430"/>
      <c r="D21" s="430"/>
      <c r="E21" s="430"/>
      <c r="F21" s="430"/>
      <c r="H21" s="149"/>
      <c r="I21" s="149"/>
      <c r="J21" s="64"/>
    </row>
    <row r="22" spans="1:10" ht="12.75" customHeight="1">
      <c r="A22" s="344"/>
      <c r="B22" s="430"/>
      <c r="C22" s="430"/>
      <c r="D22" s="430"/>
      <c r="E22" s="430"/>
      <c r="F22" s="430"/>
      <c r="H22" s="149"/>
      <c r="I22" s="149"/>
      <c r="J22" s="64"/>
    </row>
    <row r="23" spans="1:10" ht="12.75" customHeight="1">
      <c r="A23" s="344"/>
      <c r="B23" s="430"/>
      <c r="C23" s="430"/>
      <c r="D23" s="430"/>
      <c r="E23" s="430"/>
      <c r="F23" s="430"/>
      <c r="H23" s="149"/>
      <c r="I23" s="149"/>
      <c r="J23" s="64"/>
    </row>
    <row r="24" spans="1:10" ht="12.75" customHeight="1">
      <c r="A24" s="346" t="s">
        <v>172</v>
      </c>
      <c r="B24" s="421" t="s">
        <v>103</v>
      </c>
      <c r="C24" s="432"/>
      <c r="D24" s="432"/>
      <c r="E24" s="432"/>
      <c r="F24" s="432"/>
      <c r="H24" s="150"/>
      <c r="I24" s="150"/>
      <c r="J24" s="64"/>
    </row>
    <row r="25" spans="2:10" ht="15.75">
      <c r="B25" s="347" t="s">
        <v>104</v>
      </c>
      <c r="C25" s="145"/>
      <c r="D25" s="151"/>
      <c r="E25" s="1"/>
      <c r="F25" s="1"/>
      <c r="G25" s="1"/>
      <c r="J25" s="64"/>
    </row>
    <row r="26" spans="1:10" ht="12.75" customHeight="1">
      <c r="A26" s="346" t="s">
        <v>173</v>
      </c>
      <c r="B26" s="408" t="s">
        <v>105</v>
      </c>
      <c r="C26" s="432"/>
      <c r="D26" s="432"/>
      <c r="E26" s="432"/>
      <c r="F26" s="432"/>
      <c r="G26" s="154"/>
      <c r="H26" s="4"/>
      <c r="I26" s="4"/>
      <c r="J26" s="64"/>
    </row>
    <row r="27" spans="1:10" ht="12.75" customHeight="1">
      <c r="A27" s="344"/>
      <c r="B27" s="432"/>
      <c r="C27" s="432"/>
      <c r="D27" s="432"/>
      <c r="E27" s="432"/>
      <c r="F27" s="432"/>
      <c r="G27" s="154"/>
      <c r="H27" s="4"/>
      <c r="I27" s="4"/>
      <c r="J27" s="64"/>
    </row>
    <row r="28" spans="1:10" ht="12.75" customHeight="1">
      <c r="A28" s="346" t="s">
        <v>174</v>
      </c>
      <c r="B28" s="454" t="s">
        <v>2</v>
      </c>
      <c r="C28" s="438"/>
      <c r="D28" s="438"/>
      <c r="E28" s="438"/>
      <c r="F28" s="438"/>
      <c r="G28" s="4"/>
      <c r="H28" s="4"/>
      <c r="I28" s="4"/>
      <c r="J28" s="64"/>
    </row>
    <row r="29" spans="1:10" ht="12.75" customHeight="1">
      <c r="A29" s="344"/>
      <c r="B29" s="439"/>
      <c r="C29" s="439"/>
      <c r="D29" s="439"/>
      <c r="E29" s="439"/>
      <c r="F29" s="439"/>
      <c r="G29" s="4"/>
      <c r="H29" s="4"/>
      <c r="I29" s="4"/>
      <c r="J29" s="66"/>
    </row>
    <row r="30" spans="2:10" ht="9.75" customHeight="1">
      <c r="B30" s="426"/>
      <c r="C30" s="426"/>
      <c r="D30" s="426"/>
      <c r="E30" s="426"/>
      <c r="F30" s="426"/>
      <c r="G30" s="426"/>
      <c r="H30" s="426"/>
      <c r="I30" s="426"/>
      <c r="J30" s="66"/>
    </row>
    <row r="31" spans="1:10" ht="12.75" customHeight="1">
      <c r="A31" s="442" t="s">
        <v>175</v>
      </c>
      <c r="B31" s="443" t="s">
        <v>5</v>
      </c>
      <c r="C31" s="443"/>
      <c r="D31" s="443"/>
      <c r="E31" s="443"/>
      <c r="F31" s="443"/>
      <c r="G31" s="152"/>
      <c r="H31" s="152"/>
      <c r="I31" s="152"/>
      <c r="J31" s="68"/>
    </row>
    <row r="32" spans="1:10" ht="59.25" customHeight="1">
      <c r="A32" s="425"/>
      <c r="B32" s="444"/>
      <c r="C32" s="444"/>
      <c r="D32" s="444"/>
      <c r="E32" s="444"/>
      <c r="F32" s="444"/>
      <c r="G32" s="152"/>
      <c r="H32" s="152"/>
      <c r="I32" s="152"/>
      <c r="J32" s="68"/>
    </row>
    <row r="33" spans="1:9" ht="9.75" customHeight="1">
      <c r="A33" s="428"/>
      <c r="B33" s="428"/>
      <c r="C33" s="428"/>
      <c r="D33" s="428"/>
      <c r="E33" s="428"/>
      <c r="F33" s="428"/>
      <c r="G33" s="428"/>
      <c r="H33" s="428"/>
      <c r="I33" s="428"/>
    </row>
    <row r="34" spans="1:10" ht="12.75" customHeight="1">
      <c r="A34" s="442" t="s">
        <v>176</v>
      </c>
      <c r="B34" s="443" t="s">
        <v>3</v>
      </c>
      <c r="C34" s="443"/>
      <c r="D34" s="443"/>
      <c r="E34" s="443"/>
      <c r="F34" s="443"/>
      <c r="G34" s="152"/>
      <c r="H34" s="152"/>
      <c r="I34" s="152"/>
      <c r="J34" s="68"/>
    </row>
    <row r="35" spans="1:10" ht="25.5" customHeight="1">
      <c r="A35" s="427"/>
      <c r="B35" s="444"/>
      <c r="C35" s="444"/>
      <c r="D35" s="444"/>
      <c r="E35" s="444"/>
      <c r="F35" s="444"/>
      <c r="G35" s="152"/>
      <c r="H35" s="152"/>
      <c r="I35" s="152"/>
      <c r="J35" s="63"/>
    </row>
    <row r="36" spans="1:9" ht="9.75" customHeight="1">
      <c r="A36" s="65"/>
      <c r="B36" s="149"/>
      <c r="C36" s="149"/>
      <c r="D36" s="149"/>
      <c r="E36" s="149"/>
      <c r="F36" s="149"/>
      <c r="G36" s="152"/>
      <c r="H36" s="152"/>
      <c r="I36" s="152"/>
    </row>
    <row r="37" spans="1:10" ht="12.75" customHeight="1">
      <c r="A37" s="442" t="s">
        <v>177</v>
      </c>
      <c r="B37" s="436" t="s">
        <v>6</v>
      </c>
      <c r="C37" s="437"/>
      <c r="D37" s="437"/>
      <c r="E37" s="437"/>
      <c r="F37" s="437"/>
      <c r="G37" s="152"/>
      <c r="H37" s="152"/>
      <c r="I37" s="152"/>
      <c r="J37" s="64"/>
    </row>
    <row r="38" spans="1:10" ht="12.75" customHeight="1">
      <c r="A38" s="442"/>
      <c r="B38" s="437"/>
      <c r="C38" s="437"/>
      <c r="D38" s="437"/>
      <c r="E38" s="437"/>
      <c r="F38" s="437"/>
      <c r="G38" s="64"/>
      <c r="H38" s="64"/>
      <c r="I38" s="64"/>
      <c r="J38" s="64"/>
    </row>
    <row r="39" spans="1:10" ht="12.75" customHeight="1">
      <c r="A39" s="154"/>
      <c r="B39" s="437"/>
      <c r="C39" s="437"/>
      <c r="D39" s="437"/>
      <c r="E39" s="437"/>
      <c r="F39" s="437"/>
      <c r="G39" s="64"/>
      <c r="H39" s="64"/>
      <c r="I39" s="64"/>
      <c r="J39" s="64"/>
    </row>
    <row r="40" spans="1:10" ht="12.75" customHeight="1">
      <c r="A40" s="154"/>
      <c r="B40" s="437"/>
      <c r="C40" s="437"/>
      <c r="D40" s="437"/>
      <c r="E40" s="437"/>
      <c r="F40" s="437"/>
      <c r="G40" s="66"/>
      <c r="H40" s="66"/>
      <c r="I40" s="66"/>
      <c r="J40" s="64"/>
    </row>
    <row r="41" spans="1:10" ht="12.75" customHeight="1">
      <c r="A41" s="154"/>
      <c r="B41" s="434" t="s">
        <v>141</v>
      </c>
      <c r="C41" s="435"/>
      <c r="D41" s="435"/>
      <c r="E41" s="435"/>
      <c r="F41" s="435"/>
      <c r="G41" s="66"/>
      <c r="H41" s="66"/>
      <c r="I41" s="66"/>
      <c r="J41" s="64"/>
    </row>
    <row r="42" spans="1:9" ht="12.75" customHeight="1">
      <c r="A42" s="212"/>
      <c r="B42" s="348" t="s">
        <v>7</v>
      </c>
      <c r="C42" s="349"/>
      <c r="D42" s="349"/>
      <c r="E42" s="349"/>
      <c r="F42" s="349"/>
      <c r="G42" s="4"/>
      <c r="H42" s="4"/>
      <c r="I42" s="4"/>
    </row>
    <row r="43" spans="1:9" ht="12.75" customHeight="1">
      <c r="A43" s="154"/>
      <c r="B43" s="348" t="s">
        <v>142</v>
      </c>
      <c r="C43" s="350"/>
      <c r="D43" s="350"/>
      <c r="E43" s="350"/>
      <c r="F43" s="350"/>
      <c r="G43" s="66"/>
      <c r="H43" s="66"/>
      <c r="I43" s="66"/>
    </row>
    <row r="44" spans="1:9" ht="12.75" customHeight="1">
      <c r="A44" s="154"/>
      <c r="B44" s="431" t="s">
        <v>106</v>
      </c>
      <c r="C44" s="432"/>
      <c r="D44" s="432"/>
      <c r="E44" s="432"/>
      <c r="F44" s="432"/>
      <c r="G44" s="64"/>
      <c r="H44" s="64"/>
      <c r="I44" s="64"/>
    </row>
    <row r="45" spans="1:9" ht="12.75" customHeight="1">
      <c r="A45" s="154"/>
      <c r="B45" s="432"/>
      <c r="C45" s="432"/>
      <c r="D45" s="432"/>
      <c r="E45" s="432"/>
      <c r="F45" s="432"/>
      <c r="G45" s="117"/>
      <c r="H45" s="117"/>
      <c r="I45" s="117"/>
    </row>
    <row r="46" spans="1:9" ht="12.75" customHeight="1">
      <c r="A46" s="154"/>
      <c r="B46" s="429" t="s">
        <v>107</v>
      </c>
      <c r="C46" s="430"/>
      <c r="D46" s="430"/>
      <c r="E46" s="430"/>
      <c r="F46" s="430"/>
      <c r="G46" s="117"/>
      <c r="H46" s="117"/>
      <c r="I46" s="117"/>
    </row>
    <row r="47" spans="1:9" ht="12.75" customHeight="1">
      <c r="A47" s="154"/>
      <c r="B47" s="432"/>
      <c r="C47" s="432"/>
      <c r="D47" s="432"/>
      <c r="E47" s="432"/>
      <c r="F47" s="432"/>
      <c r="G47" s="64"/>
      <c r="H47" s="64"/>
      <c r="I47" s="64"/>
    </row>
    <row r="48" spans="1:9" ht="12.75" customHeight="1">
      <c r="A48" s="154"/>
      <c r="B48" s="429" t="s">
        <v>143</v>
      </c>
      <c r="C48" s="429"/>
      <c r="D48" s="429"/>
      <c r="E48" s="429"/>
      <c r="F48" s="429"/>
      <c r="G48" s="64"/>
      <c r="H48" s="64"/>
      <c r="I48" s="64"/>
    </row>
    <row r="49" spans="1:9" ht="12.75" customHeight="1">
      <c r="A49" s="154"/>
      <c r="B49" s="433" t="s">
        <v>108</v>
      </c>
      <c r="C49" s="430"/>
      <c r="D49" s="430"/>
      <c r="E49" s="430"/>
      <c r="F49" s="430"/>
      <c r="G49" s="64"/>
      <c r="H49" s="64"/>
      <c r="I49" s="64"/>
    </row>
    <row r="50" spans="1:9" ht="22.5" customHeight="1">
      <c r="A50" s="154"/>
      <c r="B50" s="430"/>
      <c r="C50" s="430"/>
      <c r="D50" s="430"/>
      <c r="E50" s="430"/>
      <c r="F50" s="430"/>
      <c r="G50" s="64"/>
      <c r="H50" s="64"/>
      <c r="I50" s="64"/>
    </row>
    <row r="51" spans="1:9" ht="12.75" customHeight="1">
      <c r="A51" s="344"/>
      <c r="B51" s="429" t="s">
        <v>109</v>
      </c>
      <c r="C51" s="430"/>
      <c r="D51" s="430"/>
      <c r="E51" s="430"/>
      <c r="F51" s="430"/>
      <c r="G51" s="69"/>
      <c r="H51" s="69"/>
      <c r="I51" s="69"/>
    </row>
    <row r="52" spans="1:9" ht="12.75" customHeight="1">
      <c r="A52" s="344"/>
      <c r="B52" s="430"/>
      <c r="C52" s="430"/>
      <c r="D52" s="430"/>
      <c r="E52" s="430"/>
      <c r="F52" s="430"/>
      <c r="G52" s="69"/>
      <c r="H52" s="69"/>
      <c r="I52" s="69"/>
    </row>
    <row r="53" spans="1:9" ht="12.75" customHeight="1">
      <c r="A53" s="344"/>
      <c r="B53" s="348" t="s">
        <v>110</v>
      </c>
      <c r="C53" s="351"/>
      <c r="D53" s="351"/>
      <c r="E53" s="351"/>
      <c r="F53" s="351"/>
      <c r="G53" s="67"/>
      <c r="H53" s="67"/>
      <c r="I53" s="67"/>
    </row>
    <row r="54" ht="12.75" customHeight="1">
      <c r="A54" s="155"/>
    </row>
  </sheetData>
  <mergeCells count="24">
    <mergeCell ref="B41:F41"/>
    <mergeCell ref="B37:F40"/>
    <mergeCell ref="A1:F1"/>
    <mergeCell ref="A2:F2"/>
    <mergeCell ref="B24:F24"/>
    <mergeCell ref="B19:F23"/>
    <mergeCell ref="A3:I3"/>
    <mergeCell ref="B5:F13"/>
    <mergeCell ref="A4:I4"/>
    <mergeCell ref="B26:F27"/>
    <mergeCell ref="B51:F52"/>
    <mergeCell ref="B44:F45"/>
    <mergeCell ref="B48:F48"/>
    <mergeCell ref="B49:F50"/>
    <mergeCell ref="B46:F47"/>
    <mergeCell ref="B28:F29"/>
    <mergeCell ref="B15:F17"/>
    <mergeCell ref="A37:A38"/>
    <mergeCell ref="B31:F32"/>
    <mergeCell ref="A31:A32"/>
    <mergeCell ref="B30:I30"/>
    <mergeCell ref="B34:F35"/>
    <mergeCell ref="A34:A35"/>
    <mergeCell ref="A33:I33"/>
  </mergeCells>
  <printOptions/>
  <pageMargins left="0.25" right="0.25" top="0.25" bottom="0.05" header="0.3" footer="0.05"/>
  <pageSetup fitToHeight="0" horizontalDpi="300" verticalDpi="300" orientation="portrait" paperSize="9" scale="97" r:id="rId1"/>
  <headerFooter alignWithMargins="0">
    <oddFooter xml:space="preserve">&amp;R&amp;"Times New Roman,Normal"&amp;8&amp;A, MSH/INFORM, Inventory Management Assessment Tool (&amp;F), version 1 </oddFooter>
  </headerFooter>
</worksheet>
</file>

<file path=xl/worksheets/sheet3.xml><?xml version="1.0" encoding="utf-8"?>
<worksheet xmlns="http://schemas.openxmlformats.org/spreadsheetml/2006/main" xmlns:r="http://schemas.openxmlformats.org/officeDocument/2006/relationships">
  <sheetPr codeName="Sheet711"/>
  <dimension ref="A1:O115"/>
  <sheetViews>
    <sheetView showGridLines="0" tabSelected="1" zoomScale="90" zoomScaleNormal="90" workbookViewId="0" topLeftCell="A50">
      <selection activeCell="A50" sqref="A50"/>
    </sheetView>
  </sheetViews>
  <sheetFormatPr defaultColWidth="9.140625" defaultRowHeight="12.75"/>
  <cols>
    <col min="1" max="1" width="10.57421875" style="332" customWidth="1"/>
    <col min="2" max="5" width="15.7109375" style="332" customWidth="1"/>
    <col min="6" max="6" width="18.140625" style="332" customWidth="1"/>
    <col min="7" max="7" width="15.7109375" style="0" customWidth="1"/>
    <col min="9" max="9" width="5.8515625" style="0" customWidth="1"/>
    <col min="10" max="10" width="16.8515625" style="0" customWidth="1"/>
    <col min="11" max="11" width="34.140625" style="0" customWidth="1"/>
  </cols>
  <sheetData>
    <row r="1" spans="1:6" s="3" customFormat="1" ht="20.25" customHeight="1">
      <c r="A1" s="464" t="s">
        <v>247</v>
      </c>
      <c r="B1" s="465"/>
      <c r="C1" s="465"/>
      <c r="D1" s="465"/>
      <c r="E1" s="465"/>
      <c r="F1" s="465"/>
    </row>
    <row r="2" spans="1:9" ht="18.75" customHeight="1">
      <c r="A2" s="466" t="s">
        <v>270</v>
      </c>
      <c r="B2" s="467"/>
      <c r="C2" s="467"/>
      <c r="D2" s="467"/>
      <c r="E2" s="467"/>
      <c r="F2" s="467"/>
      <c r="H2" s="5"/>
      <c r="I2" s="5"/>
    </row>
    <row r="3" spans="1:15" ht="17.25" customHeight="1">
      <c r="A3" s="414" t="s">
        <v>178</v>
      </c>
      <c r="B3" s="409"/>
      <c r="C3" s="409"/>
      <c r="D3" s="409"/>
      <c r="E3" s="409"/>
      <c r="F3" s="409"/>
      <c r="G3" s="70"/>
      <c r="H3" s="70"/>
      <c r="I3" s="70"/>
      <c r="J3" s="70"/>
      <c r="K3" s="70"/>
      <c r="L3" s="70"/>
      <c r="M3" s="70"/>
      <c r="N3" s="70"/>
      <c r="O3" s="70"/>
    </row>
    <row r="4" spans="1:6" s="116" customFormat="1" ht="12.75" customHeight="1">
      <c r="A4" s="118"/>
      <c r="B4" s="441" t="s">
        <v>8</v>
      </c>
      <c r="C4" s="441"/>
      <c r="D4" s="441"/>
      <c r="E4" s="456"/>
      <c r="F4" s="456"/>
    </row>
    <row r="5" spans="1:6" s="116" customFormat="1" ht="12.75" customHeight="1">
      <c r="A5" s="118"/>
      <c r="B5" s="456"/>
      <c r="C5" s="456"/>
      <c r="D5" s="456"/>
      <c r="E5" s="456"/>
      <c r="F5" s="456"/>
    </row>
    <row r="6" spans="1:6" s="116" customFormat="1" ht="12.75" customHeight="1">
      <c r="A6" s="118"/>
      <c r="B6" s="456"/>
      <c r="C6" s="456"/>
      <c r="D6" s="456"/>
      <c r="E6" s="456"/>
      <c r="F6" s="456"/>
    </row>
    <row r="7" spans="1:11" ht="15" customHeight="1">
      <c r="A7" s="118"/>
      <c r="B7" s="455" t="s">
        <v>350</v>
      </c>
      <c r="C7" s="456"/>
      <c r="D7" s="456"/>
      <c r="E7" s="456"/>
      <c r="F7" s="456"/>
      <c r="G7" s="1"/>
      <c r="H7" s="1"/>
      <c r="I7" s="1"/>
      <c r="J7" s="1"/>
      <c r="K7" s="1"/>
    </row>
    <row r="8" spans="1:11" s="114" customFormat="1" ht="15" customHeight="1">
      <c r="A8" s="118"/>
      <c r="B8" s="352" t="s">
        <v>179</v>
      </c>
      <c r="C8" s="320"/>
      <c r="D8" s="320"/>
      <c r="E8" s="320"/>
      <c r="F8" s="8"/>
      <c r="G8" s="28"/>
      <c r="H8" s="28"/>
      <c r="I8" s="28"/>
      <c r="J8" s="28"/>
      <c r="K8" s="28"/>
    </row>
    <row r="9" spans="1:11" s="114" customFormat="1" ht="15" customHeight="1">
      <c r="A9" s="118"/>
      <c r="B9" s="441" t="s">
        <v>180</v>
      </c>
      <c r="C9" s="441"/>
      <c r="D9" s="441"/>
      <c r="E9" s="441"/>
      <c r="F9" s="441"/>
      <c r="G9" s="28"/>
      <c r="H9" s="28"/>
      <c r="I9" s="28"/>
      <c r="J9" s="28"/>
      <c r="K9" s="28"/>
    </row>
    <row r="10" spans="1:11" s="114" customFormat="1" ht="15" customHeight="1">
      <c r="A10" s="118"/>
      <c r="B10" s="441" t="s">
        <v>181</v>
      </c>
      <c r="C10" s="441"/>
      <c r="D10" s="441"/>
      <c r="E10" s="441"/>
      <c r="F10" s="441"/>
      <c r="H10" s="28"/>
      <c r="I10" s="28"/>
      <c r="J10" s="28"/>
      <c r="K10" s="28"/>
    </row>
    <row r="11" spans="1:11" s="114" customFormat="1" ht="15" customHeight="1">
      <c r="A11" s="118"/>
      <c r="B11" s="404" t="s">
        <v>186</v>
      </c>
      <c r="C11" s="404"/>
      <c r="D11" s="404"/>
      <c r="E11" s="404"/>
      <c r="F11" s="404"/>
      <c r="H11" s="28"/>
      <c r="I11" s="28"/>
      <c r="J11" s="28"/>
      <c r="K11" s="28"/>
    </row>
    <row r="12" spans="1:11" s="116" customFormat="1" ht="7.5" customHeight="1">
      <c r="A12" s="405"/>
      <c r="B12" s="405"/>
      <c r="C12" s="405"/>
      <c r="D12" s="405"/>
      <c r="E12" s="405"/>
      <c r="F12" s="405"/>
      <c r="H12" s="28"/>
      <c r="I12" s="28"/>
      <c r="J12" s="28"/>
      <c r="K12" s="28"/>
    </row>
    <row r="13" spans="1:9" ht="18" customHeight="1">
      <c r="A13" s="414" t="s">
        <v>351</v>
      </c>
      <c r="B13" s="409"/>
      <c r="C13" s="409"/>
      <c r="D13" s="409"/>
      <c r="E13" s="409"/>
      <c r="F13" s="409"/>
      <c r="H13" s="5"/>
      <c r="I13" s="5"/>
    </row>
    <row r="14" spans="1:9" ht="15" customHeight="1">
      <c r="A14" s="403" t="s">
        <v>182</v>
      </c>
      <c r="B14" s="425"/>
      <c r="C14" s="425"/>
      <c r="D14" s="425"/>
      <c r="E14" s="409"/>
      <c r="F14" s="409"/>
      <c r="H14" s="5"/>
      <c r="I14" s="5"/>
    </row>
    <row r="15" spans="1:11" ht="12.75" customHeight="1">
      <c r="A15" s="115"/>
      <c r="B15" s="441" t="s">
        <v>352</v>
      </c>
      <c r="C15" s="441"/>
      <c r="D15" s="441"/>
      <c r="E15" s="441"/>
      <c r="F15" s="441"/>
      <c r="G15" s="1"/>
      <c r="H15" s="1"/>
      <c r="I15" s="1"/>
      <c r="J15" s="1"/>
      <c r="K15" s="1"/>
    </row>
    <row r="16" spans="1:11" ht="27" customHeight="1">
      <c r="A16" s="115"/>
      <c r="B16" s="441"/>
      <c r="C16" s="441"/>
      <c r="D16" s="441"/>
      <c r="E16" s="441"/>
      <c r="F16" s="441"/>
      <c r="G16" s="1"/>
      <c r="H16" s="1"/>
      <c r="I16" s="1"/>
      <c r="J16" s="1"/>
      <c r="K16" s="1"/>
    </row>
    <row r="17" spans="1:11" ht="15" customHeight="1">
      <c r="A17" s="336" t="s">
        <v>111</v>
      </c>
      <c r="B17" s="118"/>
      <c r="C17" s="354"/>
      <c r="D17" s="115"/>
      <c r="E17" s="115"/>
      <c r="F17" s="115"/>
      <c r="G17" s="1"/>
      <c r="H17" s="1"/>
      <c r="I17" s="1"/>
      <c r="J17" s="1"/>
      <c r="K17" s="1"/>
    </row>
    <row r="18" spans="1:6" s="1" customFormat="1" ht="12.75" customHeight="1">
      <c r="A18" s="115"/>
      <c r="B18" s="441" t="s">
        <v>187</v>
      </c>
      <c r="C18" s="441"/>
      <c r="D18" s="441"/>
      <c r="E18" s="441"/>
      <c r="F18" s="441"/>
    </row>
    <row r="19" spans="1:6" s="1" customFormat="1" ht="12.75" customHeight="1">
      <c r="A19" s="115"/>
      <c r="B19" s="441"/>
      <c r="C19" s="441"/>
      <c r="D19" s="441"/>
      <c r="E19" s="441"/>
      <c r="F19" s="441"/>
    </row>
    <row r="20" spans="1:6" s="1" customFormat="1" ht="12.75" customHeight="1">
      <c r="A20" s="115"/>
      <c r="B20" s="441"/>
      <c r="C20" s="441"/>
      <c r="D20" s="441"/>
      <c r="E20" s="441"/>
      <c r="F20" s="441"/>
    </row>
    <row r="21" spans="1:6" s="1" customFormat="1" ht="12.75" customHeight="1">
      <c r="A21" s="115"/>
      <c r="B21" s="441"/>
      <c r="C21" s="441"/>
      <c r="D21" s="441"/>
      <c r="E21" s="441"/>
      <c r="F21" s="441"/>
    </row>
    <row r="22" spans="1:6" s="1" customFormat="1" ht="12.75" customHeight="1">
      <c r="A22" s="115"/>
      <c r="B22" s="441"/>
      <c r="C22" s="441"/>
      <c r="D22" s="441"/>
      <c r="E22" s="441"/>
      <c r="F22" s="441"/>
    </row>
    <row r="23" spans="1:11" ht="15" customHeight="1">
      <c r="A23" s="410" t="s">
        <v>183</v>
      </c>
      <c r="B23" s="409"/>
      <c r="C23" s="409"/>
      <c r="D23" s="409"/>
      <c r="E23" s="409"/>
      <c r="F23" s="409"/>
      <c r="G23" s="1"/>
      <c r="H23" s="1"/>
      <c r="I23" s="1"/>
      <c r="J23" s="1"/>
      <c r="K23" s="1"/>
    </row>
    <row r="24" spans="1:11" ht="12.75" customHeight="1">
      <c r="A24" s="336"/>
      <c r="B24" s="457" t="s">
        <v>112</v>
      </c>
      <c r="C24" s="458"/>
      <c r="D24" s="458"/>
      <c r="E24" s="458"/>
      <c r="F24" s="458"/>
      <c r="G24" s="1"/>
      <c r="H24" s="1"/>
      <c r="I24" s="1"/>
      <c r="J24" s="1"/>
      <c r="K24" s="1"/>
    </row>
    <row r="25" spans="1:11" ht="25.5" customHeight="1">
      <c r="A25" s="115"/>
      <c r="B25" s="459"/>
      <c r="C25" s="459"/>
      <c r="D25" s="459"/>
      <c r="E25" s="459"/>
      <c r="F25" s="459"/>
      <c r="G25" s="1"/>
      <c r="H25" s="1"/>
      <c r="I25" s="1"/>
      <c r="J25" s="1"/>
      <c r="K25" s="1"/>
    </row>
    <row r="26" spans="1:11" ht="7.5" customHeight="1">
      <c r="A26" s="328"/>
      <c r="B26" s="331"/>
      <c r="C26" s="331"/>
      <c r="D26" s="331"/>
      <c r="E26" s="331"/>
      <c r="F26" s="331"/>
      <c r="G26" s="1"/>
      <c r="H26" s="1"/>
      <c r="I26" s="1"/>
      <c r="J26" s="1"/>
      <c r="K26" s="1"/>
    </row>
    <row r="27" spans="1:11" ht="15.75" customHeight="1">
      <c r="A27" s="414" t="s">
        <v>125</v>
      </c>
      <c r="B27" s="409"/>
      <c r="C27" s="409"/>
      <c r="D27" s="409"/>
      <c r="E27" s="409"/>
      <c r="F27" s="409"/>
      <c r="G27" s="1"/>
      <c r="H27" s="1"/>
      <c r="I27" s="1"/>
      <c r="J27" s="1"/>
      <c r="K27" s="1"/>
    </row>
    <row r="28" spans="1:11" ht="15" customHeight="1">
      <c r="A28" s="410" t="s">
        <v>184</v>
      </c>
      <c r="B28" s="409"/>
      <c r="C28" s="409"/>
      <c r="D28" s="409"/>
      <c r="E28" s="409"/>
      <c r="F28" s="409"/>
      <c r="G28" s="1"/>
      <c r="H28" s="5"/>
      <c r="I28" s="5"/>
      <c r="J28" s="1"/>
      <c r="K28" s="1"/>
    </row>
    <row r="29" spans="1:6" s="1" customFormat="1" ht="12.75" customHeight="1">
      <c r="A29" s="115"/>
      <c r="B29" s="441" t="s">
        <v>113</v>
      </c>
      <c r="C29" s="441"/>
      <c r="D29" s="441"/>
      <c r="E29" s="441"/>
      <c r="F29" s="441"/>
    </row>
    <row r="30" spans="1:6" s="1" customFormat="1" ht="12.75" customHeight="1">
      <c r="A30" s="115"/>
      <c r="B30" s="441"/>
      <c r="C30" s="441"/>
      <c r="D30" s="441"/>
      <c r="E30" s="441"/>
      <c r="F30" s="441"/>
    </row>
    <row r="31" spans="1:6" s="1" customFormat="1" ht="12.75" customHeight="1">
      <c r="A31" s="115"/>
      <c r="B31" s="441"/>
      <c r="C31" s="441"/>
      <c r="D31" s="441"/>
      <c r="E31" s="441"/>
      <c r="F31" s="441"/>
    </row>
    <row r="32" spans="1:6" s="1" customFormat="1" ht="12.75" customHeight="1">
      <c r="A32" s="115"/>
      <c r="B32" s="441"/>
      <c r="C32" s="441"/>
      <c r="D32" s="441"/>
      <c r="E32" s="441"/>
      <c r="F32" s="441"/>
    </row>
    <row r="33" spans="1:9" ht="15" customHeight="1">
      <c r="A33" s="410" t="s">
        <v>114</v>
      </c>
      <c r="B33" s="409"/>
      <c r="C33" s="409"/>
      <c r="D33" s="409"/>
      <c r="E33" s="409"/>
      <c r="F33" s="409"/>
      <c r="G33" s="1"/>
      <c r="H33" s="4"/>
      <c r="I33" s="4"/>
    </row>
    <row r="34" spans="1:6" s="1" customFormat="1" ht="12.75" customHeight="1">
      <c r="A34" s="115"/>
      <c r="B34" s="441" t="s">
        <v>126</v>
      </c>
      <c r="C34" s="441"/>
      <c r="D34" s="441"/>
      <c r="E34" s="441"/>
      <c r="F34" s="441"/>
    </row>
    <row r="35" spans="1:6" s="1" customFormat="1" ht="12.75" customHeight="1">
      <c r="A35" s="115"/>
      <c r="B35" s="441"/>
      <c r="C35" s="441"/>
      <c r="D35" s="441"/>
      <c r="E35" s="441"/>
      <c r="F35" s="441"/>
    </row>
    <row r="36" spans="1:6" s="1" customFormat="1" ht="12.75" customHeight="1">
      <c r="A36" s="115"/>
      <c r="B36" s="441"/>
      <c r="C36" s="441"/>
      <c r="D36" s="441"/>
      <c r="E36" s="441"/>
      <c r="F36" s="441"/>
    </row>
    <row r="37" spans="1:6" s="1" customFormat="1" ht="12.75" customHeight="1">
      <c r="A37" s="115"/>
      <c r="B37" s="441"/>
      <c r="C37" s="441"/>
      <c r="D37" s="441"/>
      <c r="E37" s="441"/>
      <c r="F37" s="441"/>
    </row>
    <row r="38" spans="1:6" s="1" customFormat="1" ht="12.75" customHeight="1">
      <c r="A38" s="115"/>
      <c r="B38" s="441"/>
      <c r="C38" s="441"/>
      <c r="D38" s="441"/>
      <c r="E38" s="441"/>
      <c r="F38" s="441"/>
    </row>
    <row r="39" spans="1:10" ht="15" customHeight="1">
      <c r="A39" s="115"/>
      <c r="B39" s="461" t="s">
        <v>127</v>
      </c>
      <c r="C39" s="462"/>
      <c r="D39" s="462"/>
      <c r="E39" s="462"/>
      <c r="F39" s="463"/>
      <c r="G39" s="1"/>
      <c r="H39" s="1"/>
      <c r="I39" s="1"/>
      <c r="J39" s="1"/>
    </row>
    <row r="40" spans="1:10" s="114" customFormat="1" ht="15" customHeight="1">
      <c r="A40" s="118"/>
      <c r="B40" s="412" t="s">
        <v>9</v>
      </c>
      <c r="C40" s="424"/>
      <c r="D40" s="424"/>
      <c r="E40" s="424"/>
      <c r="F40" s="413"/>
      <c r="G40" s="28"/>
      <c r="H40" s="28"/>
      <c r="I40" s="28"/>
      <c r="J40" s="28"/>
    </row>
    <row r="41" spans="1:10" s="114" customFormat="1" ht="15" customHeight="1">
      <c r="A41" s="118"/>
      <c r="B41" s="412"/>
      <c r="C41" s="424"/>
      <c r="D41" s="424"/>
      <c r="E41" s="424"/>
      <c r="F41" s="413"/>
      <c r="G41" s="28"/>
      <c r="H41" s="28"/>
      <c r="I41" s="28"/>
      <c r="J41" s="28"/>
    </row>
    <row r="42" spans="1:10" s="114" customFormat="1" ht="7.5" customHeight="1">
      <c r="A42" s="118"/>
      <c r="B42" s="412"/>
      <c r="C42" s="441"/>
      <c r="D42" s="441"/>
      <c r="E42" s="441"/>
      <c r="F42" s="413"/>
      <c r="G42" s="28"/>
      <c r="H42" s="28"/>
      <c r="I42" s="28"/>
      <c r="J42" s="28"/>
    </row>
    <row r="43" spans="1:10" s="114" customFormat="1" ht="13.5" customHeight="1">
      <c r="A43" s="118"/>
      <c r="B43" s="412" t="s">
        <v>128</v>
      </c>
      <c r="C43" s="424"/>
      <c r="D43" s="424"/>
      <c r="E43" s="424"/>
      <c r="F43" s="413"/>
      <c r="G43" s="28"/>
      <c r="H43" s="28"/>
      <c r="I43" s="28"/>
      <c r="J43" s="28"/>
    </row>
    <row r="44" spans="1:10" s="114" customFormat="1" ht="13.5" customHeight="1">
      <c r="A44" s="118"/>
      <c r="B44" s="412"/>
      <c r="C44" s="424"/>
      <c r="D44" s="424"/>
      <c r="E44" s="424"/>
      <c r="F44" s="413"/>
      <c r="G44" s="28"/>
      <c r="H44" s="28"/>
      <c r="I44" s="28"/>
      <c r="J44" s="28"/>
    </row>
    <row r="45" spans="1:10" s="114" customFormat="1" ht="15" customHeight="1">
      <c r="A45" s="118"/>
      <c r="B45" s="412" t="s">
        <v>129</v>
      </c>
      <c r="C45" s="424"/>
      <c r="D45" s="424"/>
      <c r="E45" s="424"/>
      <c r="F45" s="413"/>
      <c r="G45" s="28"/>
      <c r="H45" s="28"/>
      <c r="I45" s="28"/>
      <c r="J45" s="28"/>
    </row>
    <row r="46" spans="1:10" s="114" customFormat="1" ht="15" customHeight="1">
      <c r="A46" s="118"/>
      <c r="B46" s="415"/>
      <c r="C46" s="406"/>
      <c r="D46" s="406"/>
      <c r="E46" s="406"/>
      <c r="F46" s="416"/>
      <c r="G46" s="28"/>
      <c r="H46" s="28"/>
      <c r="I46" s="28"/>
      <c r="J46" s="28"/>
    </row>
    <row r="47" spans="1:10" s="114" customFormat="1" ht="7.5" customHeight="1">
      <c r="A47" s="118"/>
      <c r="B47" s="10"/>
      <c r="C47" s="10"/>
      <c r="D47" s="10"/>
      <c r="E47" s="10"/>
      <c r="F47" s="10"/>
      <c r="G47" s="28"/>
      <c r="H47" s="28"/>
      <c r="I47" s="28"/>
      <c r="J47" s="28"/>
    </row>
    <row r="48" spans="1:10" s="114" customFormat="1" ht="12.75" customHeight="1">
      <c r="A48" s="118"/>
      <c r="B48" s="441" t="s">
        <v>115</v>
      </c>
      <c r="C48" s="441"/>
      <c r="D48" s="441"/>
      <c r="E48" s="441"/>
      <c r="F48" s="441"/>
      <c r="G48" s="28"/>
      <c r="H48" s="28"/>
      <c r="I48" s="28"/>
      <c r="J48" s="28"/>
    </row>
    <row r="49" spans="1:10" s="114" customFormat="1" ht="12.75" customHeight="1">
      <c r="A49" s="115"/>
      <c r="B49" s="441"/>
      <c r="C49" s="441"/>
      <c r="D49" s="441"/>
      <c r="E49" s="441"/>
      <c r="F49" s="441"/>
      <c r="G49" s="28"/>
      <c r="H49" s="28"/>
      <c r="I49" s="28"/>
      <c r="J49" s="28"/>
    </row>
    <row r="50" spans="1:10" s="114" customFormat="1" ht="12.75" customHeight="1">
      <c r="A50" s="118"/>
      <c r="B50" s="441"/>
      <c r="C50" s="441"/>
      <c r="D50" s="441"/>
      <c r="E50" s="441"/>
      <c r="F50" s="441"/>
      <c r="G50" s="28"/>
      <c r="H50" s="28"/>
      <c r="I50" s="28"/>
      <c r="J50" s="28"/>
    </row>
    <row r="51" spans="1:9" ht="15" customHeight="1">
      <c r="A51" s="417" t="s">
        <v>130</v>
      </c>
      <c r="B51" s="399"/>
      <c r="C51" s="399"/>
      <c r="D51" s="399"/>
      <c r="E51" s="399"/>
      <c r="F51" s="399"/>
      <c r="G51" s="1"/>
      <c r="H51" s="1"/>
      <c r="I51" s="1"/>
    </row>
    <row r="52" spans="1:12" ht="12.75" customHeight="1">
      <c r="A52" s="118"/>
      <c r="B52" s="441" t="s">
        <v>188</v>
      </c>
      <c r="C52" s="441"/>
      <c r="D52" s="441"/>
      <c r="E52" s="441"/>
      <c r="F52" s="441"/>
      <c r="G52" s="1"/>
      <c r="H52" s="1"/>
      <c r="I52" s="1"/>
      <c r="J52" s="1"/>
      <c r="L52" s="4"/>
    </row>
    <row r="53" spans="1:12" ht="12.75" customHeight="1">
      <c r="A53" s="118"/>
      <c r="B53" s="441"/>
      <c r="C53" s="441"/>
      <c r="D53" s="441"/>
      <c r="E53" s="441"/>
      <c r="F53" s="441"/>
      <c r="G53" s="1"/>
      <c r="H53" s="1"/>
      <c r="I53" s="1"/>
      <c r="J53" s="1"/>
      <c r="L53" s="4"/>
    </row>
    <row r="54" spans="1:12" ht="12.75" customHeight="1">
      <c r="A54" s="118"/>
      <c r="B54" s="441"/>
      <c r="C54" s="441"/>
      <c r="D54" s="441"/>
      <c r="E54" s="441"/>
      <c r="F54" s="441"/>
      <c r="G54" s="1"/>
      <c r="H54" s="1"/>
      <c r="I54" s="1"/>
      <c r="J54" s="1"/>
      <c r="L54" s="4"/>
    </row>
    <row r="55" spans="1:12" ht="7.5" customHeight="1">
      <c r="A55" s="118"/>
      <c r="B55" s="115"/>
      <c r="C55" s="115"/>
      <c r="D55" s="115"/>
      <c r="E55" s="115"/>
      <c r="F55" s="115"/>
      <c r="G55" s="1"/>
      <c r="H55" s="1"/>
      <c r="I55" s="1"/>
      <c r="J55" s="1"/>
      <c r="L55" s="4"/>
    </row>
    <row r="56" spans="1:12" s="114" customFormat="1" ht="12.75" customHeight="1">
      <c r="A56" s="115"/>
      <c r="B56" s="400" t="s">
        <v>144</v>
      </c>
      <c r="C56" s="401"/>
      <c r="D56" s="401"/>
      <c r="E56" s="401"/>
      <c r="F56" s="402"/>
      <c r="G56" s="28"/>
      <c r="H56" s="28"/>
      <c r="I56" s="28"/>
      <c r="J56" s="28"/>
      <c r="L56" s="116"/>
    </row>
    <row r="57" spans="1:12" s="114" customFormat="1" ht="12.75" customHeight="1">
      <c r="A57" s="118"/>
      <c r="B57" s="412" t="s">
        <v>185</v>
      </c>
      <c r="C57" s="424"/>
      <c r="D57" s="424"/>
      <c r="E57" s="424"/>
      <c r="F57" s="413"/>
      <c r="G57" s="28"/>
      <c r="H57" s="28"/>
      <c r="I57" s="28"/>
      <c r="J57" s="28"/>
      <c r="L57" s="116"/>
    </row>
    <row r="58" spans="1:12" ht="12.75" customHeight="1">
      <c r="A58" s="118"/>
      <c r="B58" s="412" t="s">
        <v>116</v>
      </c>
      <c r="C58" s="424"/>
      <c r="D58" s="424"/>
      <c r="E58" s="424"/>
      <c r="F58" s="413"/>
      <c r="G58" s="1"/>
      <c r="H58" s="1"/>
      <c r="I58" s="1"/>
      <c r="J58" s="1"/>
      <c r="L58" s="4"/>
    </row>
    <row r="59" spans="1:12" ht="12.75" customHeight="1">
      <c r="A59" s="118"/>
      <c r="B59" s="412"/>
      <c r="C59" s="424"/>
      <c r="D59" s="424"/>
      <c r="E59" s="424"/>
      <c r="F59" s="413"/>
      <c r="G59" s="1"/>
      <c r="H59" s="1"/>
      <c r="I59" s="1"/>
      <c r="J59" s="1"/>
      <c r="L59" s="4"/>
    </row>
    <row r="60" spans="1:12" ht="12.75" customHeight="1">
      <c r="A60" s="118"/>
      <c r="B60" s="412"/>
      <c r="C60" s="424"/>
      <c r="D60" s="424"/>
      <c r="E60" s="424"/>
      <c r="F60" s="413"/>
      <c r="G60" s="1"/>
      <c r="H60" s="1"/>
      <c r="I60" s="1"/>
      <c r="J60" s="1"/>
      <c r="L60" s="4"/>
    </row>
    <row r="61" spans="1:12" ht="12.75" customHeight="1">
      <c r="A61" s="118"/>
      <c r="B61" s="412" t="s">
        <v>189</v>
      </c>
      <c r="C61" s="424"/>
      <c r="D61" s="424"/>
      <c r="E61" s="424"/>
      <c r="F61" s="413"/>
      <c r="G61" s="1"/>
      <c r="H61" s="1"/>
      <c r="I61" s="1"/>
      <c r="J61" s="1"/>
      <c r="L61" s="4"/>
    </row>
    <row r="62" spans="1:12" ht="12.75" customHeight="1">
      <c r="A62" s="118"/>
      <c r="B62" s="412"/>
      <c r="C62" s="424"/>
      <c r="D62" s="424"/>
      <c r="E62" s="424"/>
      <c r="F62" s="413"/>
      <c r="G62" s="1"/>
      <c r="H62" s="1"/>
      <c r="I62" s="1"/>
      <c r="J62" s="1"/>
      <c r="L62" s="4"/>
    </row>
    <row r="63" spans="1:12" ht="12.75" customHeight="1">
      <c r="A63" s="118"/>
      <c r="B63" s="412"/>
      <c r="C63" s="424"/>
      <c r="D63" s="424"/>
      <c r="E63" s="424"/>
      <c r="F63" s="413"/>
      <c r="G63" s="1"/>
      <c r="H63" s="1"/>
      <c r="I63" s="1"/>
      <c r="J63" s="1"/>
      <c r="L63" s="4"/>
    </row>
    <row r="64" spans="1:12" s="114" customFormat="1" ht="12.75" customHeight="1">
      <c r="A64" s="118"/>
      <c r="B64" s="412" t="s">
        <v>117</v>
      </c>
      <c r="C64" s="424"/>
      <c r="D64" s="424"/>
      <c r="E64" s="424"/>
      <c r="F64" s="413"/>
      <c r="G64" s="28"/>
      <c r="H64" s="28"/>
      <c r="I64" s="28"/>
      <c r="J64" s="28"/>
      <c r="L64" s="116"/>
    </row>
    <row r="65" spans="1:12" s="114" customFormat="1" ht="12.75" customHeight="1">
      <c r="A65" s="118"/>
      <c r="B65" s="412" t="s">
        <v>118</v>
      </c>
      <c r="C65" s="424"/>
      <c r="D65" s="424"/>
      <c r="E65" s="424"/>
      <c r="F65" s="413"/>
      <c r="G65" s="28"/>
      <c r="H65" s="28"/>
      <c r="I65" s="28"/>
      <c r="K65" s="28"/>
      <c r="L65" s="116"/>
    </row>
    <row r="66" spans="1:12" s="114" customFormat="1" ht="12.75" customHeight="1">
      <c r="A66" s="118"/>
      <c r="B66" s="412" t="s">
        <v>119</v>
      </c>
      <c r="C66" s="424"/>
      <c r="D66" s="424"/>
      <c r="E66" s="424"/>
      <c r="F66" s="413"/>
      <c r="G66" s="28"/>
      <c r="H66" s="28"/>
      <c r="I66" s="28"/>
      <c r="J66" s="28"/>
      <c r="L66" s="116"/>
    </row>
    <row r="67" spans="1:12" s="114" customFormat="1" ht="12.75" customHeight="1">
      <c r="A67" s="118"/>
      <c r="B67" s="412"/>
      <c r="C67" s="441"/>
      <c r="D67" s="441"/>
      <c r="E67" s="441"/>
      <c r="F67" s="413"/>
      <c r="G67" s="28"/>
      <c r="H67" s="28"/>
      <c r="I67" s="28"/>
      <c r="J67" s="28"/>
      <c r="L67" s="116"/>
    </row>
    <row r="68" spans="1:12" s="114" customFormat="1" ht="12.75" customHeight="1">
      <c r="A68" s="118"/>
      <c r="B68" s="412" t="s">
        <v>120</v>
      </c>
      <c r="C68" s="424"/>
      <c r="D68" s="424"/>
      <c r="E68" s="424"/>
      <c r="F68" s="413"/>
      <c r="G68" s="115"/>
      <c r="H68" s="115"/>
      <c r="I68" s="115"/>
      <c r="J68" s="115"/>
      <c r="L68" s="116"/>
    </row>
    <row r="69" spans="1:12" s="114" customFormat="1" ht="12.75" customHeight="1">
      <c r="A69" s="118"/>
      <c r="B69" s="415"/>
      <c r="C69" s="406"/>
      <c r="D69" s="406"/>
      <c r="E69" s="406"/>
      <c r="F69" s="416"/>
      <c r="G69" s="115"/>
      <c r="H69" s="115"/>
      <c r="I69" s="115"/>
      <c r="J69" s="115"/>
      <c r="L69" s="116"/>
    </row>
    <row r="70" spans="1:12" s="114" customFormat="1" ht="7.5" customHeight="1">
      <c r="A70" s="118"/>
      <c r="B70" s="312"/>
      <c r="C70" s="312"/>
      <c r="D70" s="312"/>
      <c r="E70" s="312"/>
      <c r="F70" s="312"/>
      <c r="G70" s="115"/>
      <c r="H70" s="115"/>
      <c r="I70" s="115"/>
      <c r="J70" s="115"/>
      <c r="L70" s="116"/>
    </row>
    <row r="71" spans="1:12" ht="15" customHeight="1">
      <c r="A71" s="410" t="s">
        <v>121</v>
      </c>
      <c r="B71" s="411"/>
      <c r="C71" s="411"/>
      <c r="D71" s="411"/>
      <c r="E71" s="411"/>
      <c r="F71" s="411"/>
      <c r="G71" s="6"/>
      <c r="J71" s="4"/>
      <c r="K71" s="4"/>
      <c r="L71" s="4"/>
    </row>
    <row r="72" spans="1:12" s="114" customFormat="1" ht="12.75" customHeight="1">
      <c r="A72" s="118"/>
      <c r="B72" s="441" t="s">
        <v>10</v>
      </c>
      <c r="C72" s="441"/>
      <c r="D72" s="441"/>
      <c r="E72" s="441"/>
      <c r="F72" s="441"/>
      <c r="G72" s="115"/>
      <c r="H72" s="115"/>
      <c r="I72" s="115"/>
      <c r="J72" s="115"/>
      <c r="L72" s="116"/>
    </row>
    <row r="73" spans="1:12" s="114" customFormat="1" ht="12.75" customHeight="1">
      <c r="A73" s="118"/>
      <c r="B73" s="441"/>
      <c r="C73" s="441"/>
      <c r="D73" s="441"/>
      <c r="E73" s="441"/>
      <c r="F73" s="441"/>
      <c r="G73" s="115"/>
      <c r="H73" s="115"/>
      <c r="I73" s="115"/>
      <c r="J73" s="115"/>
      <c r="L73" s="116"/>
    </row>
    <row r="74" spans="1:12" ht="15" customHeight="1">
      <c r="A74" s="410" t="s">
        <v>131</v>
      </c>
      <c r="B74" s="411"/>
      <c r="C74" s="411"/>
      <c r="D74" s="411"/>
      <c r="E74" s="411"/>
      <c r="F74" s="411"/>
      <c r="G74" s="1"/>
      <c r="H74" s="4"/>
      <c r="I74" s="4"/>
      <c r="J74" s="4"/>
      <c r="K74" s="4"/>
      <c r="L74" s="4"/>
    </row>
    <row r="75" spans="1:6" s="28" customFormat="1" ht="12.75" customHeight="1">
      <c r="A75" s="115"/>
      <c r="B75" s="424" t="s">
        <v>132</v>
      </c>
      <c r="C75" s="424"/>
      <c r="D75" s="424"/>
      <c r="E75" s="424"/>
      <c r="F75" s="424"/>
    </row>
    <row r="76" spans="1:6" s="28" customFormat="1" ht="12.75" customHeight="1">
      <c r="A76" s="115"/>
      <c r="B76" s="406"/>
      <c r="C76" s="406"/>
      <c r="D76" s="406"/>
      <c r="E76" s="406"/>
      <c r="F76" s="406"/>
    </row>
    <row r="77" spans="1:12" ht="7.5" customHeight="1">
      <c r="A77" s="409"/>
      <c r="B77" s="409"/>
      <c r="C77" s="409"/>
      <c r="D77" s="409"/>
      <c r="E77" s="409"/>
      <c r="F77" s="409"/>
      <c r="G77" s="28"/>
      <c r="H77" s="28"/>
      <c r="I77" s="28"/>
      <c r="J77" s="28"/>
      <c r="K77" s="28"/>
      <c r="L77" s="4"/>
    </row>
    <row r="78" spans="1:12" ht="19.5" customHeight="1">
      <c r="A78" s="414" t="s">
        <v>124</v>
      </c>
      <c r="B78" s="409"/>
      <c r="C78" s="409"/>
      <c r="D78" s="409"/>
      <c r="E78" s="409"/>
      <c r="F78" s="409"/>
      <c r="H78" s="5"/>
      <c r="I78" s="5"/>
      <c r="J78" s="4"/>
      <c r="K78" s="4"/>
      <c r="L78" s="4"/>
    </row>
    <row r="79" spans="1:12" ht="15" customHeight="1">
      <c r="A79" s="353" t="s">
        <v>250</v>
      </c>
      <c r="B79" s="403" t="s">
        <v>133</v>
      </c>
      <c r="C79" s="403"/>
      <c r="D79" s="403"/>
      <c r="E79" s="409"/>
      <c r="F79" s="409"/>
      <c r="H79" s="5"/>
      <c r="I79" s="5"/>
      <c r="J79" s="4"/>
      <c r="K79" s="4"/>
      <c r="L79" s="4"/>
    </row>
    <row r="80" spans="1:12" ht="12.75" customHeight="1">
      <c r="A80" s="337"/>
      <c r="B80" s="441" t="s">
        <v>11</v>
      </c>
      <c r="C80" s="441"/>
      <c r="D80" s="441"/>
      <c r="E80" s="441"/>
      <c r="F80" s="441"/>
      <c r="G80" s="28"/>
      <c r="H80" s="28"/>
      <c r="I80" s="28"/>
      <c r="J80" s="28"/>
      <c r="K80" s="28"/>
      <c r="L80" s="4"/>
    </row>
    <row r="81" spans="1:12" ht="12.75" customHeight="1">
      <c r="A81" s="118"/>
      <c r="B81" s="441"/>
      <c r="C81" s="441"/>
      <c r="D81" s="441"/>
      <c r="E81" s="441"/>
      <c r="F81" s="441"/>
      <c r="G81" s="28"/>
      <c r="H81" s="28"/>
      <c r="I81" s="28"/>
      <c r="J81" s="28"/>
      <c r="K81" s="28"/>
      <c r="L81" s="4"/>
    </row>
    <row r="82" spans="1:12" ht="12.75" customHeight="1">
      <c r="A82" s="118"/>
      <c r="B82" s="441"/>
      <c r="C82" s="441"/>
      <c r="D82" s="441"/>
      <c r="E82" s="441"/>
      <c r="F82" s="441"/>
      <c r="G82" s="28"/>
      <c r="H82" s="28"/>
      <c r="I82" s="28"/>
      <c r="J82" s="28"/>
      <c r="K82" s="28"/>
      <c r="L82" s="4"/>
    </row>
    <row r="83" spans="1:12" ht="12.75" customHeight="1">
      <c r="A83" s="118"/>
      <c r="B83" s="441"/>
      <c r="C83" s="441"/>
      <c r="D83" s="441"/>
      <c r="E83" s="441"/>
      <c r="F83" s="441"/>
      <c r="G83" s="28"/>
      <c r="H83" s="28"/>
      <c r="I83" s="28"/>
      <c r="J83" s="28"/>
      <c r="K83" s="28"/>
      <c r="L83" s="4"/>
    </row>
    <row r="84" spans="1:12" ht="12.75" customHeight="1">
      <c r="A84" s="118"/>
      <c r="B84" s="441"/>
      <c r="C84" s="441"/>
      <c r="D84" s="441"/>
      <c r="E84" s="441"/>
      <c r="F84" s="441"/>
      <c r="G84" s="28"/>
      <c r="H84" s="28"/>
      <c r="I84" s="28"/>
      <c r="J84" s="28"/>
      <c r="K84" s="28"/>
      <c r="L84" s="4"/>
    </row>
    <row r="85" spans="1:12" ht="15" customHeight="1">
      <c r="A85" s="336" t="s">
        <v>251</v>
      </c>
      <c r="B85" s="410" t="s">
        <v>134</v>
      </c>
      <c r="C85" s="409"/>
      <c r="D85" s="409"/>
      <c r="E85" s="409"/>
      <c r="F85" s="409"/>
      <c r="G85" s="4"/>
      <c r="H85" s="4"/>
      <c r="I85" s="4"/>
      <c r="J85" s="4"/>
      <c r="K85" s="4"/>
      <c r="L85" s="4"/>
    </row>
    <row r="86" spans="1:12" ht="12.75" customHeight="1">
      <c r="A86" s="336" t="s">
        <v>257</v>
      </c>
      <c r="B86" s="441" t="s">
        <v>122</v>
      </c>
      <c r="C86" s="441"/>
      <c r="D86" s="441"/>
      <c r="E86" s="441"/>
      <c r="F86" s="441"/>
      <c r="G86" s="28"/>
      <c r="H86" s="28"/>
      <c r="I86" s="28"/>
      <c r="J86" s="4"/>
      <c r="K86" s="4"/>
      <c r="L86" s="4"/>
    </row>
    <row r="87" spans="1:12" ht="12.75" customHeight="1">
      <c r="A87" s="336" t="s">
        <v>258</v>
      </c>
      <c r="B87" s="441" t="s">
        <v>123</v>
      </c>
      <c r="C87" s="441"/>
      <c r="D87" s="441"/>
      <c r="E87" s="441"/>
      <c r="F87" s="441"/>
      <c r="G87" s="28"/>
      <c r="H87" s="28"/>
      <c r="I87" s="28"/>
      <c r="J87" s="28"/>
      <c r="K87" s="28"/>
      <c r="L87" s="4"/>
    </row>
    <row r="88" spans="1:12" ht="12.75" customHeight="1">
      <c r="A88" s="336" t="s">
        <v>259</v>
      </c>
      <c r="B88" s="441" t="s">
        <v>12</v>
      </c>
      <c r="C88" s="441"/>
      <c r="D88" s="441"/>
      <c r="E88" s="441"/>
      <c r="F88" s="441"/>
      <c r="G88" s="115"/>
      <c r="H88" s="115"/>
      <c r="I88" s="115"/>
      <c r="J88" s="115"/>
      <c r="K88" s="115"/>
      <c r="L88" s="5"/>
    </row>
    <row r="89" spans="1:12" ht="12.75" customHeight="1">
      <c r="A89" s="336"/>
      <c r="B89" s="441"/>
      <c r="C89" s="441"/>
      <c r="D89" s="441"/>
      <c r="E89" s="441"/>
      <c r="F89" s="441"/>
      <c r="G89" s="115"/>
      <c r="H89" s="115"/>
      <c r="I89" s="115"/>
      <c r="J89" s="115"/>
      <c r="K89" s="115"/>
      <c r="L89" s="5"/>
    </row>
    <row r="90" spans="1:12" ht="12.75" customHeight="1">
      <c r="A90" s="336"/>
      <c r="B90" s="441"/>
      <c r="C90" s="441"/>
      <c r="D90" s="441"/>
      <c r="E90" s="441"/>
      <c r="F90" s="441"/>
      <c r="G90" s="115"/>
      <c r="H90" s="115"/>
      <c r="I90" s="115"/>
      <c r="J90" s="115"/>
      <c r="K90" s="115"/>
      <c r="L90" s="5"/>
    </row>
    <row r="91" spans="1:12" ht="12.75" customHeight="1">
      <c r="A91" s="336"/>
      <c r="B91" s="441"/>
      <c r="C91" s="441"/>
      <c r="D91" s="441"/>
      <c r="E91" s="441"/>
      <c r="F91" s="441"/>
      <c r="G91" s="115"/>
      <c r="H91" s="115"/>
      <c r="I91" s="115"/>
      <c r="J91" s="115"/>
      <c r="K91" s="115"/>
      <c r="L91" s="5"/>
    </row>
    <row r="92" spans="1:12" ht="12.75" customHeight="1">
      <c r="A92" s="336" t="s">
        <v>260</v>
      </c>
      <c r="B92" s="424" t="s">
        <v>135</v>
      </c>
      <c r="C92" s="424"/>
      <c r="D92" s="424"/>
      <c r="E92" s="424"/>
      <c r="F92" s="424"/>
      <c r="G92" s="28"/>
      <c r="H92" s="5"/>
      <c r="I92" s="5"/>
      <c r="J92" s="5"/>
      <c r="K92" s="5"/>
      <c r="L92" s="5"/>
    </row>
    <row r="93" spans="1:12" ht="12.75" customHeight="1">
      <c r="A93" s="336"/>
      <c r="B93" s="406"/>
      <c r="C93" s="406"/>
      <c r="D93" s="406"/>
      <c r="E93" s="406"/>
      <c r="F93" s="406"/>
      <c r="G93" s="28"/>
      <c r="H93" s="5"/>
      <c r="I93" s="5"/>
      <c r="J93" s="5"/>
      <c r="K93" s="5"/>
      <c r="L93" s="5"/>
    </row>
    <row r="94" spans="1:12" ht="18" customHeight="1">
      <c r="A94" s="414" t="s">
        <v>13</v>
      </c>
      <c r="B94" s="409"/>
      <c r="C94" s="409"/>
      <c r="D94" s="409"/>
      <c r="E94" s="409"/>
      <c r="F94" s="409"/>
      <c r="G94" s="1"/>
      <c r="H94" s="1"/>
      <c r="I94" s="1"/>
      <c r="J94" s="1"/>
      <c r="K94" s="1"/>
      <c r="L94" s="1"/>
    </row>
    <row r="95" spans="1:12" ht="18" customHeight="1">
      <c r="A95" s="338"/>
      <c r="B95" s="441" t="s">
        <v>14</v>
      </c>
      <c r="C95" s="435"/>
      <c r="D95" s="435"/>
      <c r="E95" s="435"/>
      <c r="F95" s="435"/>
      <c r="G95" s="1"/>
      <c r="H95" s="1"/>
      <c r="I95" s="1"/>
      <c r="J95" s="1"/>
      <c r="K95" s="1"/>
      <c r="L95" s="1"/>
    </row>
    <row r="96" spans="1:12" ht="18" customHeight="1">
      <c r="A96" s="338"/>
      <c r="B96" s="435"/>
      <c r="C96" s="435"/>
      <c r="D96" s="435"/>
      <c r="E96" s="435"/>
      <c r="F96" s="435"/>
      <c r="G96" s="1"/>
      <c r="H96" s="1"/>
      <c r="I96" s="1"/>
      <c r="J96" s="1"/>
      <c r="K96" s="1"/>
      <c r="L96" s="1"/>
    </row>
    <row r="97" spans="1:12" ht="15" customHeight="1">
      <c r="A97" s="114"/>
      <c r="B97" s="435"/>
      <c r="C97" s="435"/>
      <c r="D97" s="435"/>
      <c r="E97" s="435"/>
      <c r="F97" s="435"/>
      <c r="G97" s="118"/>
      <c r="H97" s="1"/>
      <c r="I97" s="1"/>
      <c r="J97" s="1"/>
      <c r="K97" s="1"/>
      <c r="L97" s="1"/>
    </row>
    <row r="98" spans="1:12" ht="15.75">
      <c r="A98" s="355" t="s">
        <v>267</v>
      </c>
      <c r="B98" s="441" t="s">
        <v>15</v>
      </c>
      <c r="C98" s="441"/>
      <c r="D98" s="441"/>
      <c r="E98" s="441"/>
      <c r="F98" s="441"/>
      <c r="G98" s="1"/>
      <c r="H98" s="1"/>
      <c r="I98" s="1"/>
      <c r="J98" s="1"/>
      <c r="K98" s="1"/>
      <c r="L98" s="1"/>
    </row>
    <row r="99" spans="1:12" ht="12.75">
      <c r="A99" s="114"/>
      <c r="B99" s="441"/>
      <c r="C99" s="441"/>
      <c r="D99" s="441"/>
      <c r="E99" s="441"/>
      <c r="F99" s="441"/>
      <c r="G99" s="1"/>
      <c r="H99" s="1"/>
      <c r="I99" s="1"/>
      <c r="J99" s="1"/>
      <c r="K99" s="1"/>
      <c r="L99" s="1"/>
    </row>
    <row r="100" spans="1:12" ht="12.75">
      <c r="A100" s="114"/>
      <c r="B100" s="441"/>
      <c r="C100" s="441"/>
      <c r="D100" s="441"/>
      <c r="E100" s="441"/>
      <c r="F100" s="441"/>
      <c r="G100" s="1"/>
      <c r="H100" s="1"/>
      <c r="I100" s="1"/>
      <c r="J100" s="1"/>
      <c r="K100" s="1"/>
      <c r="L100" s="1"/>
    </row>
    <row r="101" spans="1:9" ht="15.75">
      <c r="A101" s="355" t="s">
        <v>268</v>
      </c>
      <c r="B101" s="441" t="s">
        <v>16</v>
      </c>
      <c r="C101" s="441"/>
      <c r="D101" s="441"/>
      <c r="E101" s="441"/>
      <c r="F101" s="441"/>
      <c r="G101" s="2"/>
      <c r="H101" s="2"/>
      <c r="I101" s="2"/>
    </row>
    <row r="102" spans="1:6" ht="12.75">
      <c r="A102" s="114"/>
      <c r="B102" s="441"/>
      <c r="C102" s="441"/>
      <c r="D102" s="441"/>
      <c r="E102" s="441"/>
      <c r="F102" s="441"/>
    </row>
    <row r="103" spans="1:6" ht="10.5" customHeight="1">
      <c r="A103" s="114"/>
      <c r="B103" s="441"/>
      <c r="C103" s="441"/>
      <c r="D103" s="441"/>
      <c r="E103" s="441"/>
      <c r="F103" s="441"/>
    </row>
    <row r="104" spans="1:6" ht="10.5" customHeight="1">
      <c r="A104" s="114"/>
      <c r="B104" s="441"/>
      <c r="C104" s="441"/>
      <c r="D104" s="441"/>
      <c r="E104" s="441"/>
      <c r="F104" s="441"/>
    </row>
    <row r="105" spans="1:6" ht="15.75">
      <c r="A105" s="333"/>
      <c r="B105" s="448"/>
      <c r="C105" s="448"/>
      <c r="D105" s="448"/>
      <c r="E105" s="448"/>
      <c r="F105" s="448"/>
    </row>
    <row r="106" spans="2:6" ht="12.75">
      <c r="B106" s="448"/>
      <c r="C106" s="448"/>
      <c r="D106" s="448"/>
      <c r="E106" s="448"/>
      <c r="F106" s="448"/>
    </row>
    <row r="107" spans="2:6" ht="12.75">
      <c r="B107" s="460"/>
      <c r="C107" s="460"/>
      <c r="D107" s="460"/>
      <c r="E107" s="460"/>
      <c r="F107" s="460"/>
    </row>
    <row r="108" spans="2:6" ht="12.75">
      <c r="B108" s="460"/>
      <c r="C108" s="460"/>
      <c r="D108" s="460"/>
      <c r="E108" s="460"/>
      <c r="F108" s="460"/>
    </row>
    <row r="109" spans="2:6" ht="12.75">
      <c r="B109" s="460"/>
      <c r="C109" s="460"/>
      <c r="D109" s="460"/>
      <c r="E109" s="460"/>
      <c r="F109" s="460"/>
    </row>
    <row r="110" spans="2:6" ht="12.75">
      <c r="B110" s="460"/>
      <c r="C110" s="460"/>
      <c r="D110" s="460"/>
      <c r="E110" s="460"/>
      <c r="F110" s="460"/>
    </row>
    <row r="111" spans="3:9" ht="12.75">
      <c r="C111" s="328"/>
      <c r="D111" s="330"/>
      <c r="E111" s="330"/>
      <c r="F111" s="330"/>
      <c r="G111" s="1"/>
      <c r="H111" s="1"/>
      <c r="I111" s="1"/>
    </row>
    <row r="112" spans="5:9" ht="12" customHeight="1">
      <c r="E112" s="330"/>
      <c r="F112" s="330"/>
      <c r="G112" s="1"/>
      <c r="H112" s="1"/>
      <c r="I112" s="1"/>
    </row>
    <row r="113" spans="2:9" ht="12.75">
      <c r="B113" s="322"/>
      <c r="C113" s="328"/>
      <c r="D113" s="330"/>
      <c r="E113" s="330"/>
      <c r="F113" s="330"/>
      <c r="G113" s="1"/>
      <c r="H113" s="1"/>
      <c r="I113" s="1"/>
    </row>
    <row r="115" spans="2:3" ht="12.75">
      <c r="B115" s="334"/>
      <c r="C115" s="335"/>
    </row>
  </sheetData>
  <mergeCells count="53">
    <mergeCell ref="A1:F1"/>
    <mergeCell ref="B101:F104"/>
    <mergeCell ref="A94:F94"/>
    <mergeCell ref="B72:F73"/>
    <mergeCell ref="B75:F76"/>
    <mergeCell ref="B79:F79"/>
    <mergeCell ref="B98:F100"/>
    <mergeCell ref="A2:F2"/>
    <mergeCell ref="B4:F6"/>
    <mergeCell ref="A3:F3"/>
    <mergeCell ref="B105:F110"/>
    <mergeCell ref="B15:F16"/>
    <mergeCell ref="B43:F44"/>
    <mergeCell ref="B40:F42"/>
    <mergeCell ref="A23:F23"/>
    <mergeCell ref="A27:F27"/>
    <mergeCell ref="B29:F32"/>
    <mergeCell ref="B18:F22"/>
    <mergeCell ref="B39:F39"/>
    <mergeCell ref="A33:F33"/>
    <mergeCell ref="B7:F7"/>
    <mergeCell ref="B9:F9"/>
    <mergeCell ref="B24:F25"/>
    <mergeCell ref="A28:F28"/>
    <mergeCell ref="B34:F38"/>
    <mergeCell ref="A14:F14"/>
    <mergeCell ref="B10:F10"/>
    <mergeCell ref="B11:F11"/>
    <mergeCell ref="A13:F13"/>
    <mergeCell ref="A12:F12"/>
    <mergeCell ref="A51:F51"/>
    <mergeCell ref="B48:F50"/>
    <mergeCell ref="B45:F46"/>
    <mergeCell ref="B57:F57"/>
    <mergeCell ref="B56:F56"/>
    <mergeCell ref="B66:F67"/>
    <mergeCell ref="B61:F63"/>
    <mergeCell ref="B65:F65"/>
    <mergeCell ref="B64:F64"/>
    <mergeCell ref="A71:F71"/>
    <mergeCell ref="A78:F78"/>
    <mergeCell ref="B86:F86"/>
    <mergeCell ref="B68:F69"/>
    <mergeCell ref="B95:F97"/>
    <mergeCell ref="B52:F54"/>
    <mergeCell ref="B80:F84"/>
    <mergeCell ref="A77:F77"/>
    <mergeCell ref="A74:F74"/>
    <mergeCell ref="B88:F91"/>
    <mergeCell ref="B87:F87"/>
    <mergeCell ref="B85:F85"/>
    <mergeCell ref="B92:F93"/>
    <mergeCell ref="B58:F60"/>
  </mergeCells>
  <printOptions/>
  <pageMargins left="0.5" right="0.5" top="0.5" bottom="0.25" header="0.3" footer="0.3"/>
  <pageSetup fitToHeight="2" horizontalDpi="300" verticalDpi="300" orientation="portrait" scale="97" r:id="rId1"/>
  <headerFooter alignWithMargins="0">
    <oddFooter xml:space="preserve">&amp;R&amp;A, MSH/INFORM, Inventory Management Assessment Tool (&amp;F), version 1  </oddFooter>
  </headerFooter>
  <rowBreaks count="1" manualBreakCount="1">
    <brk id="50" max="5" man="1"/>
  </rowBreaks>
</worksheet>
</file>

<file path=xl/worksheets/sheet4.xml><?xml version="1.0" encoding="utf-8"?>
<worksheet xmlns="http://schemas.openxmlformats.org/spreadsheetml/2006/main" xmlns:r="http://schemas.openxmlformats.org/officeDocument/2006/relationships">
  <sheetPr codeName="Sheet21">
    <outlinePr summaryBelow="0" summaryRight="0"/>
    <pageSetUpPr fitToPage="1"/>
  </sheetPr>
  <dimension ref="A1:H44"/>
  <sheetViews>
    <sheetView showGridLines="0" showOutlineSymbols="0" zoomScale="75" zoomScaleNormal="75" workbookViewId="0" topLeftCell="A1">
      <pane ySplit="5" topLeftCell="BM6" activePane="bottomLeft" state="frozen"/>
      <selection pane="topLeft" activeCell="A1" sqref="A1"/>
      <selection pane="bottomLeft" activeCell="F30" sqref="F30"/>
    </sheetView>
  </sheetViews>
  <sheetFormatPr defaultColWidth="20.7109375" defaultRowHeight="12.75"/>
  <cols>
    <col min="1" max="1" width="4.28125" style="323" customWidth="1"/>
    <col min="2" max="2" width="35.140625" style="323" customWidth="1"/>
    <col min="3" max="3" width="9.8515625" style="323" customWidth="1"/>
    <col min="4" max="4" width="19.8515625" style="323" customWidth="1"/>
    <col min="5" max="5" width="23.00390625" style="323" bestFit="1" customWidth="1"/>
    <col min="6" max="6" width="16.28125" style="323" customWidth="1"/>
    <col min="7" max="7" width="19.57421875" style="323" customWidth="1"/>
    <col min="8" max="8" width="25.140625" style="323" bestFit="1" customWidth="1"/>
    <col min="9" max="16384" width="20.7109375" style="16" customWidth="1"/>
  </cols>
  <sheetData>
    <row r="1" spans="1:8" s="77" customFormat="1" ht="18" customHeight="1">
      <c r="A1" s="473" t="s">
        <v>247</v>
      </c>
      <c r="B1" s="420"/>
      <c r="C1" s="420"/>
      <c r="D1" s="420"/>
      <c r="E1" s="420"/>
      <c r="F1" s="356" t="s">
        <v>155</v>
      </c>
      <c r="G1" s="357"/>
      <c r="H1" s="357"/>
    </row>
    <row r="2" spans="1:8" s="77" customFormat="1" ht="16.5" customHeight="1">
      <c r="A2" s="474" t="s">
        <v>357</v>
      </c>
      <c r="B2" s="420"/>
      <c r="C2" s="420"/>
      <c r="D2" s="420"/>
      <c r="E2" s="420"/>
      <c r="F2" s="358" t="s">
        <v>156</v>
      </c>
      <c r="G2" s="359"/>
      <c r="H2" s="357"/>
    </row>
    <row r="3" spans="1:8" ht="5.25" customHeight="1">
      <c r="A3" s="360"/>
      <c r="B3" s="361"/>
      <c r="C3" s="361"/>
      <c r="D3" s="361"/>
      <c r="E3" s="16"/>
      <c r="F3" s="362"/>
      <c r="G3" s="362"/>
      <c r="H3" s="16"/>
    </row>
    <row r="4" spans="1:8" ht="12.75">
      <c r="A4" s="363" t="s">
        <v>238</v>
      </c>
      <c r="B4" s="363" t="s">
        <v>239</v>
      </c>
      <c r="C4" s="364" t="s">
        <v>240</v>
      </c>
      <c r="D4" s="363" t="s">
        <v>241</v>
      </c>
      <c r="E4" s="365" t="s">
        <v>242</v>
      </c>
      <c r="F4" s="363" t="s">
        <v>243</v>
      </c>
      <c r="G4" s="363" t="s">
        <v>254</v>
      </c>
      <c r="H4" s="363" t="s">
        <v>245</v>
      </c>
    </row>
    <row r="5" spans="1:8" ht="55.5" customHeight="1">
      <c r="A5" s="366" t="s">
        <v>244</v>
      </c>
      <c r="B5" s="367" t="s">
        <v>157</v>
      </c>
      <c r="C5" s="368" t="s">
        <v>158</v>
      </c>
      <c r="D5" s="369" t="s">
        <v>159</v>
      </c>
      <c r="E5" s="369" t="s">
        <v>145</v>
      </c>
      <c r="F5" s="370" t="s">
        <v>146</v>
      </c>
      <c r="G5" s="371" t="s">
        <v>17</v>
      </c>
      <c r="H5" s="372" t="s">
        <v>18</v>
      </c>
    </row>
    <row r="6" spans="1:8" ht="13.5" customHeight="1">
      <c r="A6" s="373">
        <v>1</v>
      </c>
      <c r="B6" s="374"/>
      <c r="C6" s="375"/>
      <c r="D6" s="376"/>
      <c r="E6" s="376"/>
      <c r="F6" s="376"/>
      <c r="G6" s="395">
        <f aca="true" t="shared" si="0" ref="G6:G30">IF(E6="","",E6-F6)</f>
      </c>
      <c r="H6" s="395">
        <f>IF(E6="","",IF(AND(E6=0,F6&gt;0),ROUND(ABS(0.01-F6),0),ABS(E6-F6)))</f>
      </c>
    </row>
    <row r="7" spans="1:8" ht="13.5" customHeight="1">
      <c r="A7" s="373">
        <v>2</v>
      </c>
      <c r="B7" s="374"/>
      <c r="C7" s="375"/>
      <c r="D7" s="376"/>
      <c r="E7" s="376"/>
      <c r="F7" s="376"/>
      <c r="G7" s="395">
        <f t="shared" si="0"/>
      </c>
      <c r="H7" s="395">
        <f aca="true" t="shared" si="1" ref="H7:H30">IF(E7="","",IF(AND(E7=0,F7&gt;0),ROUND(ABS(0.1-F7),0),ABS(E7-F7)))</f>
      </c>
    </row>
    <row r="8" spans="1:8" ht="13.5" customHeight="1">
      <c r="A8" s="373">
        <v>3</v>
      </c>
      <c r="B8" s="374"/>
      <c r="C8" s="375"/>
      <c r="D8" s="376"/>
      <c r="E8" s="376"/>
      <c r="F8" s="376"/>
      <c r="G8" s="395">
        <f t="shared" si="0"/>
      </c>
      <c r="H8" s="395">
        <f t="shared" si="1"/>
      </c>
    </row>
    <row r="9" spans="1:8" ht="13.5" customHeight="1">
      <c r="A9" s="373">
        <v>4</v>
      </c>
      <c r="B9" s="374"/>
      <c r="C9" s="375"/>
      <c r="D9" s="376"/>
      <c r="E9" s="376"/>
      <c r="F9" s="376"/>
      <c r="G9" s="395">
        <f t="shared" si="0"/>
      </c>
      <c r="H9" s="395">
        <f t="shared" si="1"/>
      </c>
    </row>
    <row r="10" spans="1:8" ht="13.5" customHeight="1">
      <c r="A10" s="373">
        <v>5</v>
      </c>
      <c r="B10" s="374"/>
      <c r="C10" s="375"/>
      <c r="D10" s="376"/>
      <c r="E10" s="376"/>
      <c r="F10" s="376"/>
      <c r="G10" s="395">
        <f t="shared" si="0"/>
      </c>
      <c r="H10" s="395">
        <f t="shared" si="1"/>
      </c>
    </row>
    <row r="11" spans="1:8" ht="13.5" customHeight="1">
      <c r="A11" s="373">
        <v>6</v>
      </c>
      <c r="B11" s="374"/>
      <c r="C11" s="375"/>
      <c r="D11" s="376"/>
      <c r="E11" s="376"/>
      <c r="F11" s="376"/>
      <c r="G11" s="395">
        <f t="shared" si="0"/>
      </c>
      <c r="H11" s="395">
        <f t="shared" si="1"/>
      </c>
    </row>
    <row r="12" spans="1:8" ht="13.5" customHeight="1">
      <c r="A12" s="373">
        <v>7</v>
      </c>
      <c r="B12" s="374"/>
      <c r="C12" s="375"/>
      <c r="D12" s="376"/>
      <c r="E12" s="376"/>
      <c r="F12" s="376"/>
      <c r="G12" s="395">
        <f t="shared" si="0"/>
      </c>
      <c r="H12" s="395">
        <f t="shared" si="1"/>
      </c>
    </row>
    <row r="13" spans="1:8" ht="13.5" customHeight="1">
      <c r="A13" s="373">
        <v>8</v>
      </c>
      <c r="B13" s="374"/>
      <c r="C13" s="375"/>
      <c r="D13" s="376"/>
      <c r="E13" s="376"/>
      <c r="F13" s="376"/>
      <c r="G13" s="395">
        <f t="shared" si="0"/>
      </c>
      <c r="H13" s="395">
        <f t="shared" si="1"/>
      </c>
    </row>
    <row r="14" spans="1:8" ht="13.5" customHeight="1">
      <c r="A14" s="373">
        <v>9</v>
      </c>
      <c r="B14" s="374"/>
      <c r="C14" s="375"/>
      <c r="D14" s="376"/>
      <c r="E14" s="376"/>
      <c r="F14" s="376"/>
      <c r="G14" s="395">
        <f t="shared" si="0"/>
      </c>
      <c r="H14" s="395">
        <f t="shared" si="1"/>
      </c>
    </row>
    <row r="15" spans="1:8" ht="13.5" customHeight="1">
      <c r="A15" s="373">
        <v>10</v>
      </c>
      <c r="B15" s="374"/>
      <c r="C15" s="375"/>
      <c r="D15" s="376"/>
      <c r="E15" s="376"/>
      <c r="F15" s="376"/>
      <c r="G15" s="395">
        <f t="shared" si="0"/>
      </c>
      <c r="H15" s="395">
        <f t="shared" si="1"/>
      </c>
    </row>
    <row r="16" spans="1:8" ht="13.5" customHeight="1">
      <c r="A16" s="373">
        <v>11</v>
      </c>
      <c r="B16" s="374"/>
      <c r="C16" s="375"/>
      <c r="D16" s="376"/>
      <c r="E16" s="376"/>
      <c r="F16" s="376"/>
      <c r="G16" s="395">
        <f t="shared" si="0"/>
      </c>
      <c r="H16" s="395">
        <f t="shared" si="1"/>
      </c>
    </row>
    <row r="17" spans="1:8" ht="13.5" customHeight="1">
      <c r="A17" s="373">
        <v>12</v>
      </c>
      <c r="B17" s="374"/>
      <c r="C17" s="377"/>
      <c r="D17" s="378"/>
      <c r="E17" s="378"/>
      <c r="F17" s="378"/>
      <c r="G17" s="395">
        <f t="shared" si="0"/>
      </c>
      <c r="H17" s="395">
        <f t="shared" si="1"/>
      </c>
    </row>
    <row r="18" spans="1:8" ht="13.5" customHeight="1">
      <c r="A18" s="373">
        <v>13</v>
      </c>
      <c r="B18" s="374"/>
      <c r="C18" s="377"/>
      <c r="D18" s="378"/>
      <c r="E18" s="378"/>
      <c r="F18" s="378"/>
      <c r="G18" s="395">
        <f t="shared" si="0"/>
      </c>
      <c r="H18" s="395">
        <f t="shared" si="1"/>
      </c>
    </row>
    <row r="19" spans="1:8" ht="13.5" customHeight="1">
      <c r="A19" s="373">
        <v>14</v>
      </c>
      <c r="B19" s="374"/>
      <c r="C19" s="377"/>
      <c r="D19" s="378"/>
      <c r="E19" s="378"/>
      <c r="F19" s="378"/>
      <c r="G19" s="395">
        <f t="shared" si="0"/>
      </c>
      <c r="H19" s="395">
        <f t="shared" si="1"/>
      </c>
    </row>
    <row r="20" spans="1:8" ht="13.5" customHeight="1">
      <c r="A20" s="373">
        <v>15</v>
      </c>
      <c r="B20" s="374"/>
      <c r="C20" s="377"/>
      <c r="D20" s="378"/>
      <c r="E20" s="378"/>
      <c r="F20" s="378"/>
      <c r="G20" s="395">
        <f t="shared" si="0"/>
      </c>
      <c r="H20" s="395">
        <f t="shared" si="1"/>
      </c>
    </row>
    <row r="21" spans="1:8" ht="13.5" customHeight="1">
      <c r="A21" s="373">
        <v>16</v>
      </c>
      <c r="B21" s="374"/>
      <c r="C21" s="377"/>
      <c r="D21" s="378"/>
      <c r="E21" s="378"/>
      <c r="F21" s="378"/>
      <c r="G21" s="395">
        <f t="shared" si="0"/>
      </c>
      <c r="H21" s="395">
        <f t="shared" si="1"/>
      </c>
    </row>
    <row r="22" spans="1:8" ht="13.5" customHeight="1">
      <c r="A22" s="373">
        <v>17</v>
      </c>
      <c r="B22" s="374"/>
      <c r="C22" s="377"/>
      <c r="D22" s="378"/>
      <c r="E22" s="378"/>
      <c r="F22" s="378"/>
      <c r="G22" s="395">
        <f t="shared" si="0"/>
      </c>
      <c r="H22" s="395">
        <f t="shared" si="1"/>
      </c>
    </row>
    <row r="23" spans="1:8" ht="13.5" customHeight="1">
      <c r="A23" s="373">
        <v>18</v>
      </c>
      <c r="B23" s="374"/>
      <c r="C23" s="377"/>
      <c r="D23" s="378"/>
      <c r="E23" s="378"/>
      <c r="F23" s="378"/>
      <c r="G23" s="395">
        <f t="shared" si="0"/>
      </c>
      <c r="H23" s="395">
        <f t="shared" si="1"/>
      </c>
    </row>
    <row r="24" spans="1:8" ht="13.5" customHeight="1">
      <c r="A24" s="373">
        <v>19</v>
      </c>
      <c r="B24" s="379"/>
      <c r="C24" s="377"/>
      <c r="D24" s="378"/>
      <c r="E24" s="378"/>
      <c r="F24" s="378"/>
      <c r="G24" s="395">
        <f t="shared" si="0"/>
      </c>
      <c r="H24" s="395">
        <f t="shared" si="1"/>
      </c>
    </row>
    <row r="25" spans="1:8" ht="13.5" customHeight="1">
      <c r="A25" s="373">
        <v>20</v>
      </c>
      <c r="B25" s="377"/>
      <c r="C25" s="377"/>
      <c r="D25" s="380"/>
      <c r="E25" s="378"/>
      <c r="F25" s="378"/>
      <c r="G25" s="395">
        <f t="shared" si="0"/>
      </c>
      <c r="H25" s="395">
        <f t="shared" si="1"/>
      </c>
    </row>
    <row r="26" spans="1:8" ht="13.5" customHeight="1">
      <c r="A26" s="373">
        <v>21</v>
      </c>
      <c r="B26" s="377"/>
      <c r="C26" s="377"/>
      <c r="D26" s="380"/>
      <c r="E26" s="378"/>
      <c r="F26" s="378"/>
      <c r="G26" s="395">
        <f t="shared" si="0"/>
      </c>
      <c r="H26" s="395">
        <f t="shared" si="1"/>
      </c>
    </row>
    <row r="27" spans="1:8" ht="13.5" customHeight="1">
      <c r="A27" s="373">
        <v>22</v>
      </c>
      <c r="B27" s="377"/>
      <c r="C27" s="377"/>
      <c r="D27" s="380"/>
      <c r="E27" s="378"/>
      <c r="F27" s="378"/>
      <c r="G27" s="395">
        <f t="shared" si="0"/>
      </c>
      <c r="H27" s="395">
        <f t="shared" si="1"/>
      </c>
    </row>
    <row r="28" spans="1:8" ht="13.5" customHeight="1">
      <c r="A28" s="373">
        <v>23</v>
      </c>
      <c r="B28" s="377"/>
      <c r="C28" s="377"/>
      <c r="D28" s="380"/>
      <c r="E28" s="378"/>
      <c r="F28" s="378"/>
      <c r="G28" s="395">
        <f t="shared" si="0"/>
      </c>
      <c r="H28" s="395">
        <f t="shared" si="1"/>
      </c>
    </row>
    <row r="29" spans="1:8" ht="13.5" customHeight="1">
      <c r="A29" s="373">
        <v>24</v>
      </c>
      <c r="B29" s="377"/>
      <c r="C29" s="377"/>
      <c r="D29" s="380"/>
      <c r="E29" s="380"/>
      <c r="F29" s="380"/>
      <c r="G29" s="395">
        <f t="shared" si="0"/>
      </c>
      <c r="H29" s="395">
        <f t="shared" si="1"/>
      </c>
    </row>
    <row r="30" spans="1:8" ht="13.5" customHeight="1">
      <c r="A30" s="373">
        <v>25</v>
      </c>
      <c r="B30" s="377"/>
      <c r="C30" s="377"/>
      <c r="D30" s="378"/>
      <c r="E30" s="378"/>
      <c r="F30" s="378"/>
      <c r="G30" s="395">
        <f t="shared" si="0"/>
      </c>
      <c r="H30" s="395">
        <f t="shared" si="1"/>
      </c>
    </row>
    <row r="31" spans="1:8" ht="8.25" customHeight="1" thickBot="1">
      <c r="A31" s="471"/>
      <c r="B31" s="472"/>
      <c r="C31" s="381"/>
      <c r="D31" s="382"/>
      <c r="E31" s="382"/>
      <c r="F31" s="382"/>
      <c r="G31" s="382"/>
      <c r="H31" s="383"/>
    </row>
    <row r="32" spans="1:8" ht="15.75" customHeight="1" thickBot="1" thickTop="1">
      <c r="A32" s="384" t="s">
        <v>246</v>
      </c>
      <c r="B32" s="396" t="str">
        <f>IF(COUNTBLANK(B6:B30)=25," ",COUNTA(B6:B30))</f>
        <v> </v>
      </c>
      <c r="C32" s="385" t="s">
        <v>160</v>
      </c>
      <c r="D32" s="396" t="str">
        <f>IF(COUNTBLANK(D6:D30)=25," ",SUM(D6:D30))</f>
        <v> </v>
      </c>
      <c r="E32" s="396" t="str">
        <f>IF(COUNTBLANK(E6:E30)=25," ",SUM(E6:E30))</f>
        <v> </v>
      </c>
      <c r="F32" s="396" t="str">
        <f>IF(COUNTBLANK(F6:F30)=25," ",SUM(F6:F30))</f>
        <v> </v>
      </c>
      <c r="G32" s="396">
        <f>IF(COUNTBLANK(G6:G30)=25,"",SUM(G6:G30))</f>
      </c>
      <c r="H32" s="396" t="str">
        <f>IF(COUNTBLANK(H6:H30)=25," ",SUM(H6:H30))</f>
        <v> </v>
      </c>
    </row>
    <row r="33" spans="1:2" s="17" customFormat="1" ht="13.5" customHeight="1" thickBot="1" thickTop="1">
      <c r="A33" s="386"/>
      <c r="B33" s="387" t="s">
        <v>161</v>
      </c>
    </row>
    <row r="34" spans="1:8" ht="15.75" customHeight="1" thickBot="1" thickTop="1">
      <c r="A34" s="388" t="s">
        <v>147</v>
      </c>
      <c r="B34" s="16"/>
      <c r="C34" s="389"/>
      <c r="D34" s="389"/>
      <c r="E34" s="397" t="str">
        <f>IF(COUNTBLANK(H6:H30)=25," ",COUNTIF(H6:H30,"0"))</f>
        <v> </v>
      </c>
      <c r="F34" s="468" t="s">
        <v>150</v>
      </c>
      <c r="G34" s="469"/>
      <c r="H34" s="16"/>
    </row>
    <row r="35" spans="1:8" ht="15.75" customHeight="1" thickBot="1" thickTop="1">
      <c r="A35" s="390" t="s">
        <v>148</v>
      </c>
      <c r="B35" s="16"/>
      <c r="C35" s="391"/>
      <c r="D35" s="391"/>
      <c r="E35" s="398">
        <f>IF(COUNTBLANK(plusminus)=25,"",COUNTIF(plusminus,"&lt;0"))</f>
      </c>
      <c r="F35" s="470"/>
      <c r="G35" s="469"/>
      <c r="H35" s="396" t="str">
        <f>IF(COUNTBLANK(F6:F30)=25," ",COUNTIF(F6:F30,"&gt;0"))</f>
        <v> </v>
      </c>
    </row>
    <row r="36" spans="1:8" ht="15.75" customHeight="1" thickBot="1" thickTop="1">
      <c r="A36" s="390" t="s">
        <v>149</v>
      </c>
      <c r="B36" s="16"/>
      <c r="C36" s="391"/>
      <c r="D36" s="391"/>
      <c r="E36" s="398">
        <f>IF(COUNTBLANK(plusminus)=25,"",COUNTIF(plusminus,"&gt;0"))</f>
      </c>
      <c r="F36" s="392" t="s">
        <v>162</v>
      </c>
      <c r="G36" s="391"/>
      <c r="H36" s="16"/>
    </row>
    <row r="37" spans="1:8" ht="10.5" customHeight="1" thickTop="1">
      <c r="A37" s="393"/>
      <c r="B37" s="393"/>
      <c r="C37" s="394"/>
      <c r="D37" s="17"/>
      <c r="E37" s="16"/>
      <c r="F37" s="16"/>
      <c r="G37" s="16"/>
      <c r="H37" s="16"/>
    </row>
    <row r="38" spans="1:8" ht="17.25" customHeight="1">
      <c r="A38" s="16"/>
      <c r="B38" s="16"/>
      <c r="C38" s="16"/>
      <c r="D38" s="16"/>
      <c r="E38" s="16"/>
      <c r="F38" s="16"/>
      <c r="G38" s="16"/>
      <c r="H38" s="16"/>
    </row>
    <row r="39" ht="21" customHeight="1"/>
    <row r="40" spans="1:8" ht="12.75">
      <c r="A40" s="324"/>
      <c r="B40" s="325"/>
      <c r="C40" s="326"/>
      <c r="D40" s="326"/>
      <c r="E40" s="326"/>
      <c r="F40" s="326"/>
      <c r="G40" s="326"/>
      <c r="H40" s="326"/>
    </row>
    <row r="41" spans="1:8" ht="12.75">
      <c r="A41" s="326"/>
      <c r="B41" s="326"/>
      <c r="C41" s="326"/>
      <c r="D41" s="326"/>
      <c r="E41" s="326"/>
      <c r="F41" s="326"/>
      <c r="G41" s="326"/>
      <c r="H41" s="326"/>
    </row>
    <row r="42" spans="1:8" ht="12.75">
      <c r="A42" s="326"/>
      <c r="B42" s="326"/>
      <c r="C42" s="326"/>
      <c r="D42" s="326"/>
      <c r="E42" s="326"/>
      <c r="F42" s="326"/>
      <c r="G42" s="326"/>
      <c r="H42" s="326"/>
    </row>
    <row r="43" spans="1:8" ht="12.75">
      <c r="A43" s="326"/>
      <c r="B43" s="326"/>
      <c r="C43" s="326"/>
      <c r="D43" s="326"/>
      <c r="E43" s="326"/>
      <c r="F43" s="326"/>
      <c r="G43" s="326"/>
      <c r="H43" s="326"/>
    </row>
    <row r="44" spans="1:8" ht="12.75">
      <c r="A44" s="326"/>
      <c r="B44" s="326"/>
      <c r="C44" s="326"/>
      <c r="D44" s="326"/>
      <c r="E44" s="326"/>
      <c r="F44" s="326"/>
      <c r="G44" s="326"/>
      <c r="H44" s="326"/>
    </row>
  </sheetData>
  <mergeCells count="4">
    <mergeCell ref="F34:G35"/>
    <mergeCell ref="A31:B31"/>
    <mergeCell ref="A1:E1"/>
    <mergeCell ref="A2:E2"/>
  </mergeCells>
  <printOptions/>
  <pageMargins left="0.25" right="0.25" top="0.4" bottom="0.4" header="0.22" footer="0.2"/>
  <pageSetup fitToHeight="1" fitToWidth="1" horizontalDpi="300" verticalDpi="300" orientation="landscape" scale="87" r:id="rId1"/>
  <headerFooter alignWithMargins="0">
    <oddFooter>&amp;R&amp;A, MSH/INFORM, Inventory Management Assessment Tool (&amp;F)], version 1</oddFooter>
  </headerFooter>
</worksheet>
</file>

<file path=xl/worksheets/sheet5.xml><?xml version="1.0" encoding="utf-8"?>
<worksheet xmlns="http://schemas.openxmlformats.org/spreadsheetml/2006/main" xmlns:r="http://schemas.openxmlformats.org/officeDocument/2006/relationships">
  <sheetPr codeName="Sheet3">
    <pageSetUpPr fitToPage="1"/>
  </sheetPr>
  <dimension ref="A1:GR49"/>
  <sheetViews>
    <sheetView showGridLines="0" zoomScale="75" zoomScaleNormal="75" workbookViewId="0" topLeftCell="A1">
      <selection activeCell="B30" sqref="B30"/>
    </sheetView>
  </sheetViews>
  <sheetFormatPr defaultColWidth="9.140625" defaultRowHeight="12.75"/>
  <cols>
    <col min="1" max="1" width="32.421875" style="8" customWidth="1"/>
    <col min="2" max="2" width="0.9921875" style="8" customWidth="1"/>
    <col min="3" max="3" width="36.7109375" style="118" customWidth="1"/>
    <col min="4" max="4" width="3.28125" style="8" customWidth="1"/>
    <col min="5" max="5" width="20.57421875" style="8" customWidth="1"/>
    <col min="6" max="6" width="9.28125" style="8" customWidth="1"/>
    <col min="7" max="7" width="2.8515625" style="8" hidden="1" customWidth="1"/>
    <col min="8" max="8" width="11.00390625" style="118" customWidth="1"/>
    <col min="9" max="9" width="9.57421875" style="8" customWidth="1"/>
    <col min="10" max="10" width="10.7109375" style="125" customWidth="1"/>
    <col min="11" max="11" width="7.140625" style="8" customWidth="1"/>
    <col min="12" max="12" width="24.00390625" style="127" customWidth="1"/>
    <col min="13" max="13" width="0.71875" style="8" customWidth="1"/>
    <col min="14" max="15" width="9.140625" style="8" customWidth="1"/>
    <col min="16" max="16" width="25.421875" style="8" customWidth="1"/>
    <col min="17" max="17" width="9.7109375" style="8" customWidth="1"/>
    <col min="18" max="18" width="10.00390625" style="8" bestFit="1" customWidth="1"/>
    <col min="19" max="16384" width="9.140625" style="8" customWidth="1"/>
  </cols>
  <sheetData>
    <row r="1" spans="1:13" ht="20.25" customHeight="1">
      <c r="A1" s="477" t="s">
        <v>247</v>
      </c>
      <c r="B1" s="478"/>
      <c r="C1" s="478"/>
      <c r="D1" s="478"/>
      <c r="E1" s="478"/>
      <c r="F1" s="478"/>
      <c r="G1" s="478"/>
      <c r="H1" s="478"/>
      <c r="I1" s="478"/>
      <c r="J1" s="478"/>
      <c r="K1" s="478"/>
      <c r="L1" s="478"/>
      <c r="M1" s="479"/>
    </row>
    <row r="2" spans="1:14" ht="17.25" customHeight="1">
      <c r="A2" s="475" t="s">
        <v>19</v>
      </c>
      <c r="B2" s="476"/>
      <c r="C2" s="476"/>
      <c r="D2" s="476"/>
      <c r="E2" s="476"/>
      <c r="F2" s="476"/>
      <c r="G2" s="476"/>
      <c r="H2" s="476"/>
      <c r="I2" s="476"/>
      <c r="J2" s="476"/>
      <c r="K2" s="476"/>
      <c r="L2" s="476"/>
      <c r="M2" s="476"/>
      <c r="N2" s="214"/>
    </row>
    <row r="3" spans="1:14" ht="17.25" customHeight="1">
      <c r="A3" s="263"/>
      <c r="B3" s="215"/>
      <c r="C3" s="215"/>
      <c r="D3" s="215"/>
      <c r="E3" s="215"/>
      <c r="F3" s="215"/>
      <c r="G3" s="215"/>
      <c r="H3" s="215"/>
      <c r="I3" s="215"/>
      <c r="J3" s="215"/>
      <c r="K3" s="215"/>
      <c r="L3" s="215"/>
      <c r="M3" s="215"/>
      <c r="N3" s="214"/>
    </row>
    <row r="4" spans="1:14" ht="17.25" customHeight="1">
      <c r="A4" s="487" t="s">
        <v>20</v>
      </c>
      <c r="B4" s="480"/>
      <c r="C4" s="480"/>
      <c r="D4" s="480"/>
      <c r="E4" s="480"/>
      <c r="F4" s="480"/>
      <c r="G4" s="480"/>
      <c r="H4" s="480"/>
      <c r="I4" s="480"/>
      <c r="J4" s="480"/>
      <c r="K4" s="480"/>
      <c r="L4" s="480"/>
      <c r="M4" s="215"/>
      <c r="N4" s="214"/>
    </row>
    <row r="5" spans="1:14" ht="17.25" customHeight="1">
      <c r="A5" s="480"/>
      <c r="B5" s="480"/>
      <c r="C5" s="480"/>
      <c r="D5" s="480"/>
      <c r="E5" s="480"/>
      <c r="F5" s="480"/>
      <c r="G5" s="480"/>
      <c r="H5" s="480"/>
      <c r="I5" s="480"/>
      <c r="J5" s="480"/>
      <c r="K5" s="480"/>
      <c r="L5" s="480"/>
      <c r="M5" s="215"/>
      <c r="N5" s="214"/>
    </row>
    <row r="6" spans="1:14" ht="17.25" customHeight="1">
      <c r="A6" s="488"/>
      <c r="B6" s="488"/>
      <c r="C6" s="488"/>
      <c r="D6" s="488"/>
      <c r="E6" s="488"/>
      <c r="F6" s="488"/>
      <c r="G6" s="488"/>
      <c r="H6" s="488"/>
      <c r="I6" s="488"/>
      <c r="J6" s="488"/>
      <c r="K6" s="488"/>
      <c r="L6" s="488"/>
      <c r="M6" s="215"/>
      <c r="N6" s="214"/>
    </row>
    <row r="7" spans="1:24" ht="15.75">
      <c r="A7" s="283" t="s">
        <v>192</v>
      </c>
      <c r="B7" s="284"/>
      <c r="C7" s="285" t="s">
        <v>21</v>
      </c>
      <c r="D7" s="284"/>
      <c r="E7" s="285" t="s">
        <v>22</v>
      </c>
      <c r="F7" s="284"/>
      <c r="G7" s="286"/>
      <c r="H7" s="287" t="s">
        <v>23</v>
      </c>
      <c r="I7" s="288"/>
      <c r="J7" s="289" t="s">
        <v>256</v>
      </c>
      <c r="K7" s="289"/>
      <c r="L7" s="289" t="s">
        <v>24</v>
      </c>
      <c r="M7" s="119"/>
      <c r="T7" s="232" t="s">
        <v>229</v>
      </c>
      <c r="U7" s="141"/>
      <c r="V7" s="141"/>
      <c r="W7" s="141"/>
      <c r="X7" s="136"/>
    </row>
    <row r="8" spans="1:24" ht="15.75" customHeight="1">
      <c r="A8" s="290" t="s">
        <v>25</v>
      </c>
      <c r="B8" s="291"/>
      <c r="C8" s="292"/>
      <c r="D8" s="291"/>
      <c r="E8" s="293"/>
      <c r="F8" s="291"/>
      <c r="G8" s="293"/>
      <c r="H8" s="294"/>
      <c r="I8" s="295"/>
      <c r="J8" s="294"/>
      <c r="K8" s="296"/>
      <c r="L8" s="297"/>
      <c r="M8" s="51"/>
      <c r="T8" s="78"/>
      <c r="U8" s="26"/>
      <c r="V8" s="26" t="s">
        <v>265</v>
      </c>
      <c r="W8" s="26" t="s">
        <v>248</v>
      </c>
      <c r="X8" s="137" t="s">
        <v>249</v>
      </c>
    </row>
    <row r="9" spans="1:24" ht="12.75" customHeight="1">
      <c r="A9" s="120"/>
      <c r="B9" s="32"/>
      <c r="C9" s="121"/>
      <c r="D9" s="32"/>
      <c r="E9" s="33"/>
      <c r="F9" s="32"/>
      <c r="G9" s="33"/>
      <c r="H9" s="123"/>
      <c r="I9" s="34"/>
      <c r="J9" s="123"/>
      <c r="K9" s="27"/>
      <c r="L9" s="128"/>
      <c r="M9" s="51"/>
      <c r="T9" s="78" t="s">
        <v>266</v>
      </c>
      <c r="U9" s="26"/>
      <c r="V9" s="26">
        <v>4</v>
      </c>
      <c r="W9" s="253">
        <v>1</v>
      </c>
      <c r="X9" s="254">
        <f>H34</f>
      </c>
    </row>
    <row r="10" spans="1:24" ht="12.75" customHeight="1" thickBot="1">
      <c r="A10" s="481" t="s">
        <v>26</v>
      </c>
      <c r="B10" s="32"/>
      <c r="C10" s="492" t="s">
        <v>30</v>
      </c>
      <c r="D10" s="32"/>
      <c r="E10" s="156" t="s">
        <v>358</v>
      </c>
      <c r="F10" s="484" t="s">
        <v>234</v>
      </c>
      <c r="G10" s="33"/>
      <c r="H10" s="131" t="s">
        <v>194</v>
      </c>
      <c r="I10" s="34"/>
      <c r="K10" s="27"/>
      <c r="M10" s="51"/>
      <c r="T10" s="78" t="s">
        <v>271</v>
      </c>
      <c r="U10" s="26"/>
      <c r="V10" s="26">
        <v>3</v>
      </c>
      <c r="W10" s="255">
        <v>1</v>
      </c>
      <c r="X10" s="256">
        <f>H30</f>
      </c>
    </row>
    <row r="11" spans="1:24" ht="12.75" customHeight="1" thickBot="1" thickTop="1">
      <c r="A11" s="483"/>
      <c r="B11" s="32"/>
      <c r="C11" s="437"/>
      <c r="D11" s="32"/>
      <c r="E11" s="157" t="s">
        <v>255</v>
      </c>
      <c r="F11" s="484"/>
      <c r="G11" s="33"/>
      <c r="H11" s="219">
        <f>IF(ISERROR(('C. Collecte et Calcul'!E34)/('C. Collecte et Calcul'!B32)),"",ROUND(('C. Collecte et Calcul'!E34)/('C. Collecte et Calcul'!B32),4))</f>
      </c>
      <c r="J11" s="162">
        <v>1</v>
      </c>
      <c r="K11" s="27"/>
      <c r="L11" s="164" t="s">
        <v>356</v>
      </c>
      <c r="M11" s="51"/>
      <c r="T11" s="78"/>
      <c r="U11" s="26"/>
      <c r="V11" s="26"/>
      <c r="W11" s="26"/>
      <c r="X11" s="137"/>
    </row>
    <row r="12" spans="1:24" ht="12.75" customHeight="1" thickTop="1">
      <c r="A12" s="483"/>
      <c r="B12" s="32"/>
      <c r="C12" s="437"/>
      <c r="D12" s="32"/>
      <c r="E12" s="33"/>
      <c r="F12" s="32"/>
      <c r="G12" s="33"/>
      <c r="H12" s="123"/>
      <c r="I12" s="34"/>
      <c r="J12" s="2"/>
      <c r="K12" s="27"/>
      <c r="L12" s="128"/>
      <c r="M12" s="51"/>
      <c r="T12" s="139"/>
      <c r="U12" s="14"/>
      <c r="V12" s="14"/>
      <c r="W12" s="14"/>
      <c r="X12" s="138"/>
    </row>
    <row r="13" spans="1:24" ht="12.75" customHeight="1">
      <c r="A13" s="29"/>
      <c r="B13" s="32"/>
      <c r="C13" s="28"/>
      <c r="D13" s="32"/>
      <c r="E13" s="33"/>
      <c r="F13" s="32"/>
      <c r="G13" s="33"/>
      <c r="H13" s="123"/>
      <c r="I13" s="34"/>
      <c r="J13" s="2"/>
      <c r="K13" s="27"/>
      <c r="L13" s="128"/>
      <c r="M13" s="51"/>
      <c r="T13" s="78"/>
      <c r="U13" s="26"/>
      <c r="V13" s="26"/>
      <c r="W13" s="253"/>
      <c r="X13" s="261"/>
    </row>
    <row r="14" spans="1:24" ht="12.75" customHeight="1" thickBot="1">
      <c r="A14" s="494" t="s">
        <v>27</v>
      </c>
      <c r="B14" s="32"/>
      <c r="C14" s="425" t="s">
        <v>31</v>
      </c>
      <c r="D14" s="32"/>
      <c r="E14" s="72" t="s">
        <v>359</v>
      </c>
      <c r="F14" s="485" t="s">
        <v>234</v>
      </c>
      <c r="G14" s="33"/>
      <c r="H14" s="128" t="s">
        <v>195</v>
      </c>
      <c r="I14" s="34"/>
      <c r="J14" s="2"/>
      <c r="K14" s="27"/>
      <c r="M14" s="51"/>
      <c r="T14" s="78" t="s">
        <v>273</v>
      </c>
      <c r="U14" s="26"/>
      <c r="V14" s="257" t="s">
        <v>252</v>
      </c>
      <c r="W14" s="262">
        <f>IF(ISNUMBER(X14),X14,100%)</f>
        <v>1</v>
      </c>
      <c r="X14" s="258">
        <f>H11</f>
      </c>
    </row>
    <row r="15" spans="1:24" ht="12.75" customHeight="1" thickBot="1" thickTop="1">
      <c r="A15" s="494"/>
      <c r="B15" s="32"/>
      <c r="C15" s="425"/>
      <c r="D15" s="32"/>
      <c r="E15" s="159" t="s">
        <v>255</v>
      </c>
      <c r="F15" s="486"/>
      <c r="G15" s="33"/>
      <c r="H15" s="219">
        <f>IF(ISERROR(('C. Collecte et Calcul'!E35)/('C. Collecte et Calcul'!B32)),"",ROUND(('C. Collecte et Calcul'!E35)/('C. Collecte et Calcul'!B32),4))</f>
      </c>
      <c r="J15" s="161">
        <v>0</v>
      </c>
      <c r="K15" s="27"/>
      <c r="L15" s="2" t="s">
        <v>356</v>
      </c>
      <c r="M15" s="51"/>
      <c r="T15" s="78" t="s">
        <v>232</v>
      </c>
      <c r="U15" s="26"/>
      <c r="V15" s="257" t="s">
        <v>235</v>
      </c>
      <c r="W15" s="246">
        <f>IF(ISNUMBER(X15),X15,0%)</f>
        <v>0</v>
      </c>
      <c r="X15" s="259">
        <f>H15</f>
      </c>
    </row>
    <row r="16" spans="1:24" ht="12.75" customHeight="1" thickTop="1">
      <c r="A16" s="495"/>
      <c r="B16" s="32"/>
      <c r="C16" s="425"/>
      <c r="D16" s="32"/>
      <c r="E16" s="158"/>
      <c r="F16" s="165"/>
      <c r="G16" s="33"/>
      <c r="H16" s="8"/>
      <c r="I16" s="34"/>
      <c r="J16" s="2"/>
      <c r="K16" s="27"/>
      <c r="L16" s="128"/>
      <c r="M16" s="51"/>
      <c r="T16" s="78" t="s">
        <v>233</v>
      </c>
      <c r="U16" s="26"/>
      <c r="V16" s="257" t="s">
        <v>236</v>
      </c>
      <c r="W16" s="246">
        <f>IF(ISNUMBER(X16),X16,0%)</f>
        <v>0</v>
      </c>
      <c r="X16" s="259">
        <f>H20</f>
      </c>
    </row>
    <row r="17" spans="1:24" ht="12.75" customHeight="1">
      <c r="A17" s="249"/>
      <c r="B17" s="32"/>
      <c r="C17" s="425"/>
      <c r="D17" s="32"/>
      <c r="E17" s="158"/>
      <c r="F17" s="165"/>
      <c r="G17" s="33"/>
      <c r="H17" s="8"/>
      <c r="I17" s="34"/>
      <c r="J17" s="2"/>
      <c r="K17" s="27"/>
      <c r="L17" s="128"/>
      <c r="M17" s="51"/>
      <c r="T17" s="78"/>
      <c r="U17" s="26"/>
      <c r="V17" s="257"/>
      <c r="W17" s="253"/>
      <c r="X17" s="259"/>
    </row>
    <row r="18" spans="1:24" ht="12.75" customHeight="1">
      <c r="A18" s="29"/>
      <c r="B18" s="32"/>
      <c r="C18" s="425"/>
      <c r="D18" s="32"/>
      <c r="E18" s="176"/>
      <c r="F18" s="158"/>
      <c r="G18" s="33"/>
      <c r="H18" s="123"/>
      <c r="I18" s="34"/>
      <c r="J18" s="2"/>
      <c r="K18" s="27"/>
      <c r="L18" s="128"/>
      <c r="M18" s="51"/>
      <c r="T18" s="78"/>
      <c r="U18" s="26"/>
      <c r="V18" s="26"/>
      <c r="W18" s="26" t="s">
        <v>248</v>
      </c>
      <c r="X18" s="137" t="s">
        <v>249</v>
      </c>
    </row>
    <row r="19" spans="1:24" ht="12.75" customHeight="1" thickBot="1">
      <c r="A19" s="494" t="s">
        <v>28</v>
      </c>
      <c r="B19" s="32"/>
      <c r="C19" s="425" t="s">
        <v>32</v>
      </c>
      <c r="D19" s="32"/>
      <c r="E19" s="177" t="s">
        <v>360</v>
      </c>
      <c r="F19" s="489" t="s">
        <v>234</v>
      </c>
      <c r="G19" s="33"/>
      <c r="H19" s="128" t="s">
        <v>196</v>
      </c>
      <c r="I19" s="34"/>
      <c r="J19" s="2"/>
      <c r="K19" s="27"/>
      <c r="M19" s="51"/>
      <c r="T19" s="78" t="s">
        <v>272</v>
      </c>
      <c r="U19" s="26"/>
      <c r="V19" s="26"/>
      <c r="W19" s="260">
        <v>0</v>
      </c>
      <c r="X19" s="256">
        <f>H24</f>
      </c>
    </row>
    <row r="20" spans="1:24" ht="12.75" customHeight="1" thickBot="1" thickTop="1">
      <c r="A20" s="494"/>
      <c r="B20" s="32"/>
      <c r="C20" s="425"/>
      <c r="D20" s="32"/>
      <c r="E20" s="159" t="s">
        <v>255</v>
      </c>
      <c r="F20" s="490"/>
      <c r="G20" s="33"/>
      <c r="H20" s="219">
        <f>IF(ISERROR(('C. Collecte et Calcul'!E36)/('C. Collecte et Calcul'!B32)),"",ROUND(('C. Collecte et Calcul'!E36)/('C. Collecte et Calcul'!B32),4))</f>
      </c>
      <c r="J20" s="161">
        <v>0</v>
      </c>
      <c r="K20" s="27"/>
      <c r="L20" s="2" t="s">
        <v>355</v>
      </c>
      <c r="M20" s="51"/>
      <c r="T20" s="139"/>
      <c r="U20" s="14"/>
      <c r="V20" s="14"/>
      <c r="W20" s="14"/>
      <c r="X20" s="138"/>
    </row>
    <row r="21" spans="1:13" ht="12.75" customHeight="1" thickTop="1">
      <c r="A21" s="496"/>
      <c r="B21" s="32"/>
      <c r="C21" s="437"/>
      <c r="D21" s="32"/>
      <c r="E21" s="4"/>
      <c r="F21" s="281"/>
      <c r="G21" s="33"/>
      <c r="H21" s="8"/>
      <c r="I21" s="34"/>
      <c r="J21" s="2"/>
      <c r="K21" s="27"/>
      <c r="L21" s="128"/>
      <c r="M21" s="51"/>
    </row>
    <row r="22" spans="1:13" ht="12.75" customHeight="1">
      <c r="A22" s="29"/>
      <c r="B22" s="32"/>
      <c r="C22" s="28"/>
      <c r="D22" s="32"/>
      <c r="F22" s="4"/>
      <c r="G22" s="33"/>
      <c r="H22" s="123"/>
      <c r="I22" s="34"/>
      <c r="J22" s="2"/>
      <c r="K22" s="27"/>
      <c r="L22" s="128"/>
      <c r="M22" s="51"/>
    </row>
    <row r="23" spans="1:18" ht="15" customHeight="1" thickBot="1">
      <c r="A23" s="481" t="s">
        <v>29</v>
      </c>
      <c r="B23" s="9"/>
      <c r="C23" s="492" t="s">
        <v>33</v>
      </c>
      <c r="D23" s="10"/>
      <c r="E23" s="71" t="s">
        <v>35</v>
      </c>
      <c r="F23" s="491" t="s">
        <v>234</v>
      </c>
      <c r="G23" s="4"/>
      <c r="H23" s="129" t="s">
        <v>197</v>
      </c>
      <c r="I23" s="11"/>
      <c r="K23" s="10"/>
      <c r="L23" s="441" t="s">
        <v>354</v>
      </c>
      <c r="M23" s="52"/>
      <c r="R23" s="76"/>
    </row>
    <row r="24" spans="1:18" ht="14.25" thickBot="1" thickTop="1">
      <c r="A24" s="482"/>
      <c r="B24" s="18"/>
      <c r="C24" s="437"/>
      <c r="D24" s="1"/>
      <c r="E24" s="72" t="s">
        <v>34</v>
      </c>
      <c r="F24" s="491"/>
      <c r="G24" s="4"/>
      <c r="H24" s="219">
        <f>IF(ISERROR(('C. Collecte et Calcul'!H32)/('C. Collecte et Calcul'!F32)),"",ROUND(('C. Collecte et Calcul'!H32)/('C. Collecte et Calcul'!F32),4))</f>
      </c>
      <c r="J24" s="160">
        <v>0</v>
      </c>
      <c r="K24" s="10"/>
      <c r="L24" s="441"/>
      <c r="M24" s="51"/>
      <c r="R24" s="76"/>
    </row>
    <row r="25" spans="1:18" ht="13.5" thickTop="1">
      <c r="A25" s="483"/>
      <c r="B25" s="18"/>
      <c r="C25" s="437"/>
      <c r="D25" s="1"/>
      <c r="E25" s="122"/>
      <c r="F25" s="75"/>
      <c r="G25" s="4"/>
      <c r="H25" s="124"/>
      <c r="I25" s="11"/>
      <c r="K25" s="10"/>
      <c r="L25" s="480"/>
      <c r="M25" s="51"/>
      <c r="R25" s="76"/>
    </row>
    <row r="26" spans="1:18" ht="12.75">
      <c r="A26" s="29"/>
      <c r="B26" s="18"/>
      <c r="C26" s="28"/>
      <c r="D26" s="1"/>
      <c r="E26" s="73"/>
      <c r="F26" s="75"/>
      <c r="G26" s="4"/>
      <c r="H26" s="124"/>
      <c r="I26" s="11"/>
      <c r="J26" s="124"/>
      <c r="K26" s="10"/>
      <c r="L26" s="118"/>
      <c r="M26" s="51"/>
      <c r="R26" s="76"/>
    </row>
    <row r="27" spans="1:16" ht="15.75" customHeight="1">
      <c r="A27" s="290" t="s">
        <v>36</v>
      </c>
      <c r="B27" s="33"/>
      <c r="C27" s="178"/>
      <c r="D27" s="33"/>
      <c r="E27" s="1"/>
      <c r="F27" s="32"/>
      <c r="G27" s="26"/>
      <c r="H27" s="123"/>
      <c r="I27" s="34"/>
      <c r="J27" s="124"/>
      <c r="K27" s="30"/>
      <c r="M27" s="51"/>
      <c r="N27" s="7"/>
      <c r="O27" s="7"/>
      <c r="P27" s="7"/>
    </row>
    <row r="28" spans="1:16" ht="9.75" customHeight="1">
      <c r="A28" s="36"/>
      <c r="B28" s="33"/>
      <c r="C28" s="28"/>
      <c r="D28" s="33"/>
      <c r="F28" s="1"/>
      <c r="G28" s="26"/>
      <c r="H28" s="123"/>
      <c r="I28" s="34"/>
      <c r="J28" s="124"/>
      <c r="K28" s="30"/>
      <c r="L28" s="130"/>
      <c r="M28" s="51"/>
      <c r="N28" s="7"/>
      <c r="O28" s="7"/>
      <c r="P28" s="7"/>
    </row>
    <row r="29" spans="1:16" ht="13.5" thickBot="1">
      <c r="A29" s="481" t="s">
        <v>37</v>
      </c>
      <c r="B29" s="31"/>
      <c r="C29" s="492" t="s">
        <v>39</v>
      </c>
      <c r="D29" s="10"/>
      <c r="E29" s="74" t="s">
        <v>231</v>
      </c>
      <c r="F29" s="491" t="s">
        <v>234</v>
      </c>
      <c r="G29" s="4"/>
      <c r="H29" s="128" t="s">
        <v>198</v>
      </c>
      <c r="I29" s="34"/>
      <c r="J29" s="8"/>
      <c r="K29" s="10"/>
      <c r="M29" s="53"/>
      <c r="N29" s="7"/>
      <c r="O29" s="7"/>
      <c r="P29" s="7"/>
    </row>
    <row r="30" spans="1:16" ht="14.25" thickBot="1" thickTop="1">
      <c r="A30" s="481"/>
      <c r="B30" s="31"/>
      <c r="C30" s="437"/>
      <c r="D30" s="2"/>
      <c r="E30" s="73" t="s">
        <v>255</v>
      </c>
      <c r="F30" s="491"/>
      <c r="G30" s="4"/>
      <c r="H30" s="219">
        <f>IF(ISERROR(('C. Collecte et Calcul'!H35)/('C. Collecte et Calcul'!B32)),"",ROUND(('C. Collecte et Calcul'!H35)/('C. Collecte et Calcul'!B32),4))</f>
      </c>
      <c r="J30" s="161">
        <v>1</v>
      </c>
      <c r="K30" s="30"/>
      <c r="L30" s="124" t="s">
        <v>44</v>
      </c>
      <c r="M30" s="53"/>
      <c r="N30" s="7"/>
      <c r="O30" s="7"/>
      <c r="P30" s="7"/>
    </row>
    <row r="31" spans="1:16" ht="11.25" customHeight="1" thickTop="1">
      <c r="A31" s="35"/>
      <c r="B31" s="31"/>
      <c r="C31" s="437"/>
      <c r="D31" s="2"/>
      <c r="E31" s="72"/>
      <c r="F31" s="31"/>
      <c r="G31" s="4"/>
      <c r="H31" s="153"/>
      <c r="J31" s="124"/>
      <c r="K31" s="30"/>
      <c r="L31" s="128"/>
      <c r="M31" s="53"/>
      <c r="N31" s="7"/>
      <c r="O31" s="7"/>
      <c r="P31" s="7"/>
    </row>
    <row r="32" spans="1:16" ht="9.75" customHeight="1">
      <c r="A32" s="36"/>
      <c r="B32" s="33"/>
      <c r="C32" s="116"/>
      <c r="D32" s="33"/>
      <c r="F32" s="32"/>
      <c r="G32" s="4"/>
      <c r="J32" s="133"/>
      <c r="K32" s="37"/>
      <c r="L32" s="130"/>
      <c r="M32" s="51"/>
      <c r="N32" s="7"/>
      <c r="O32" s="7"/>
      <c r="P32" s="7"/>
    </row>
    <row r="33" spans="1:16" ht="13.5" customHeight="1" thickBot="1">
      <c r="A33" s="481" t="s">
        <v>38</v>
      </c>
      <c r="B33" s="31"/>
      <c r="C33" s="492" t="s">
        <v>40</v>
      </c>
      <c r="D33" s="31"/>
      <c r="E33" s="71" t="s">
        <v>41</v>
      </c>
      <c r="F33" s="491" t="s">
        <v>234</v>
      </c>
      <c r="G33" s="4"/>
      <c r="H33" s="128" t="s">
        <v>43</v>
      </c>
      <c r="I33" s="12"/>
      <c r="J33" s="8"/>
      <c r="K33" s="10"/>
      <c r="M33" s="53"/>
      <c r="N33" s="7"/>
      <c r="O33" s="7"/>
      <c r="P33" s="7"/>
    </row>
    <row r="34" spans="1:16" ht="14.25" thickBot="1" thickTop="1">
      <c r="A34" s="481"/>
      <c r="B34" s="31"/>
      <c r="C34" s="437"/>
      <c r="D34" s="31"/>
      <c r="E34" s="72" t="s">
        <v>42</v>
      </c>
      <c r="F34" s="491"/>
      <c r="G34" s="4"/>
      <c r="H34" s="219">
        <f>IF(ISERROR(('C. Collecte et Calcul'!D32)/('C. Collecte et Calcul'!B32*100)),"",ROUND(('C. Collecte et Calcul'!D32)/('C. Collecte et Calcul'!B32*100),4))</f>
      </c>
      <c r="J34" s="163">
        <v>0</v>
      </c>
      <c r="K34" s="10"/>
      <c r="L34" s="124" t="s">
        <v>44</v>
      </c>
      <c r="M34" s="51"/>
      <c r="N34" s="7"/>
      <c r="O34" s="7"/>
      <c r="P34" s="7"/>
    </row>
    <row r="35" spans="1:16" ht="13.5" thickTop="1">
      <c r="A35" s="38"/>
      <c r="B35" s="39"/>
      <c r="C35" s="493"/>
      <c r="D35" s="39"/>
      <c r="E35" s="40"/>
      <c r="F35" s="39"/>
      <c r="G35" s="41"/>
      <c r="H35" s="126"/>
      <c r="I35" s="14"/>
      <c r="J35" s="134"/>
      <c r="K35" s="40"/>
      <c r="L35" s="132"/>
      <c r="M35" s="54"/>
      <c r="N35" s="7"/>
      <c r="O35" s="7"/>
      <c r="P35" s="7"/>
    </row>
    <row r="36" spans="14:16" ht="12.75">
      <c r="N36" s="7"/>
      <c r="O36" s="7"/>
      <c r="P36" s="7"/>
    </row>
    <row r="37" spans="14:16" ht="12.75">
      <c r="N37" s="7"/>
      <c r="O37" s="7"/>
      <c r="P37" s="7"/>
    </row>
    <row r="38" spans="1:16" s="26" customFormat="1" ht="12" customHeight="1">
      <c r="A38" s="8"/>
      <c r="B38" s="8"/>
      <c r="C38" s="118"/>
      <c r="D38" s="8"/>
      <c r="E38" s="8"/>
      <c r="F38" s="8"/>
      <c r="G38" s="8"/>
      <c r="H38" s="118"/>
      <c r="I38" s="8"/>
      <c r="J38" s="125"/>
      <c r="K38" s="8"/>
      <c r="L38" s="118"/>
      <c r="M38" s="8"/>
      <c r="N38" s="19"/>
      <c r="O38" s="19"/>
      <c r="P38" s="19"/>
    </row>
    <row r="39" spans="12:16" ht="12" customHeight="1">
      <c r="L39" s="118"/>
      <c r="N39" s="19"/>
      <c r="O39" s="19"/>
      <c r="P39" s="19"/>
    </row>
    <row r="40" spans="12:16" ht="12" customHeight="1">
      <c r="L40" s="118"/>
      <c r="N40" s="19"/>
      <c r="O40" s="19"/>
      <c r="P40" s="19"/>
    </row>
    <row r="41" spans="12:200" ht="12" customHeight="1">
      <c r="L41" s="118"/>
      <c r="N41" s="19"/>
      <c r="O41" s="19"/>
      <c r="P41" s="19"/>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26"/>
      <c r="GQ41" s="26"/>
      <c r="GR41" s="26"/>
    </row>
    <row r="42" spans="1:13" s="26" customFormat="1" ht="12.75">
      <c r="A42" s="8"/>
      <c r="B42" s="8"/>
      <c r="C42" s="118"/>
      <c r="D42" s="8"/>
      <c r="E42" s="8"/>
      <c r="F42" s="8"/>
      <c r="G42" s="8"/>
      <c r="H42" s="118"/>
      <c r="I42" s="8"/>
      <c r="J42" s="125"/>
      <c r="K42" s="8"/>
      <c r="L42" s="118"/>
      <c r="M42" s="8"/>
    </row>
    <row r="43" ht="12.75">
      <c r="L43" s="118"/>
    </row>
    <row r="44" ht="12.75">
      <c r="L44" s="118"/>
    </row>
    <row r="45" ht="12.75">
      <c r="L45" s="118"/>
    </row>
    <row r="46" ht="12.75">
      <c r="L46" s="118"/>
    </row>
    <row r="47" ht="12.75">
      <c r="L47" s="118"/>
    </row>
    <row r="48" ht="12.75">
      <c r="L48" s="118"/>
    </row>
    <row r="49" ht="12.75">
      <c r="L49" s="118"/>
    </row>
  </sheetData>
  <mergeCells count="22">
    <mergeCell ref="A33:A34"/>
    <mergeCell ref="A29:A30"/>
    <mergeCell ref="A14:A16"/>
    <mergeCell ref="A19:A21"/>
    <mergeCell ref="F33:F34"/>
    <mergeCell ref="C10:C12"/>
    <mergeCell ref="C19:C21"/>
    <mergeCell ref="C23:C25"/>
    <mergeCell ref="C33:C35"/>
    <mergeCell ref="C29:C31"/>
    <mergeCell ref="C14:C18"/>
    <mergeCell ref="F23:F24"/>
    <mergeCell ref="F29:F30"/>
    <mergeCell ref="A2:M2"/>
    <mergeCell ref="A1:M1"/>
    <mergeCell ref="L23:L25"/>
    <mergeCell ref="A23:A25"/>
    <mergeCell ref="F10:F11"/>
    <mergeCell ref="A10:A12"/>
    <mergeCell ref="F14:F15"/>
    <mergeCell ref="A4:L6"/>
    <mergeCell ref="F19:F20"/>
  </mergeCells>
  <printOptions/>
  <pageMargins left="0.3" right="0.25" top="0.5" bottom="0.5" header="0.3" footer="0.3"/>
  <pageSetup fitToHeight="1" fitToWidth="1" horizontalDpi="300" verticalDpi="300" orientation="landscape" scale="80" r:id="rId2"/>
  <headerFooter alignWithMargins="0">
    <oddFooter>&amp;R&amp;A, MSH/INFORM, Inventory Management Assessment Tool (&amp;F), version 1</oddFooter>
  </headerFooter>
  <legacyDrawing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J41"/>
  <sheetViews>
    <sheetView showGridLines="0" zoomScale="75" zoomScaleNormal="75" workbookViewId="0" topLeftCell="A3">
      <selection activeCell="A30" sqref="A30"/>
    </sheetView>
  </sheetViews>
  <sheetFormatPr defaultColWidth="9.140625" defaultRowHeight="12.75"/>
  <cols>
    <col min="1" max="1" width="4.57421875" style="0" customWidth="1"/>
    <col min="6" max="6" width="13.28125" style="0" customWidth="1"/>
    <col min="10" max="10" width="17.8515625" style="0" customWidth="1"/>
    <col min="11" max="11" width="1.7109375" style="0" customWidth="1"/>
    <col min="12" max="12" width="2.421875" style="0" customWidth="1"/>
  </cols>
  <sheetData>
    <row r="1" spans="1:10" ht="18">
      <c r="A1" s="497" t="s">
        <v>247</v>
      </c>
      <c r="B1" s="498"/>
      <c r="C1" s="498"/>
      <c r="D1" s="498"/>
      <c r="E1" s="498"/>
      <c r="F1" s="498"/>
      <c r="G1" s="498"/>
      <c r="H1" s="498"/>
      <c r="I1" s="498"/>
      <c r="J1" s="498"/>
    </row>
    <row r="2" spans="1:10" ht="20.25">
      <c r="A2" s="499" t="s">
        <v>45</v>
      </c>
      <c r="B2" s="498"/>
      <c r="C2" s="498"/>
      <c r="D2" s="498"/>
      <c r="E2" s="498"/>
      <c r="F2" s="498"/>
      <c r="G2" s="498"/>
      <c r="H2" s="498"/>
      <c r="I2" s="498"/>
      <c r="J2" s="498"/>
    </row>
    <row r="3" spans="1:10" ht="12.75" customHeight="1">
      <c r="A3" s="500" t="s">
        <v>46</v>
      </c>
      <c r="B3" s="501"/>
      <c r="C3" s="501"/>
      <c r="D3" s="501"/>
      <c r="E3" s="501"/>
      <c r="F3" s="501"/>
      <c r="G3" s="501"/>
      <c r="H3" s="501"/>
      <c r="I3" s="501"/>
      <c r="J3" s="501"/>
    </row>
    <row r="4" spans="1:10" ht="12.75" customHeight="1">
      <c r="A4" s="501"/>
      <c r="B4" s="501"/>
      <c r="C4" s="501"/>
      <c r="D4" s="501"/>
      <c r="E4" s="501"/>
      <c r="F4" s="501"/>
      <c r="G4" s="501"/>
      <c r="H4" s="501"/>
      <c r="I4" s="501"/>
      <c r="J4" s="501"/>
    </row>
    <row r="5" spans="1:10" ht="12.75" customHeight="1">
      <c r="A5" s="501"/>
      <c r="B5" s="501"/>
      <c r="C5" s="501"/>
      <c r="D5" s="501"/>
      <c r="E5" s="501"/>
      <c r="F5" s="501"/>
      <c r="G5" s="501"/>
      <c r="H5" s="501"/>
      <c r="I5" s="501"/>
      <c r="J5" s="501"/>
    </row>
    <row r="6" spans="1:10" ht="12.75" customHeight="1">
      <c r="A6" s="501"/>
      <c r="B6" s="501"/>
      <c r="C6" s="501"/>
      <c r="D6" s="501"/>
      <c r="E6" s="501"/>
      <c r="F6" s="501"/>
      <c r="G6" s="501"/>
      <c r="H6" s="501"/>
      <c r="I6" s="501"/>
      <c r="J6" s="501"/>
    </row>
    <row r="7" spans="1:10" ht="12.75" customHeight="1">
      <c r="A7" s="501"/>
      <c r="B7" s="501"/>
      <c r="C7" s="501"/>
      <c r="D7" s="501"/>
      <c r="E7" s="501"/>
      <c r="F7" s="501"/>
      <c r="G7" s="501"/>
      <c r="H7" s="501"/>
      <c r="I7" s="501"/>
      <c r="J7" s="501"/>
    </row>
    <row r="8" spans="1:10" ht="12.75" customHeight="1">
      <c r="A8" s="501"/>
      <c r="B8" s="501"/>
      <c r="C8" s="501"/>
      <c r="D8" s="501"/>
      <c r="E8" s="501"/>
      <c r="F8" s="501"/>
      <c r="G8" s="501"/>
      <c r="H8" s="501"/>
      <c r="I8" s="501"/>
      <c r="J8" s="501"/>
    </row>
    <row r="9" spans="1:10" ht="12.75" customHeight="1">
      <c r="A9" s="501"/>
      <c r="B9" s="501"/>
      <c r="C9" s="501"/>
      <c r="D9" s="501"/>
      <c r="E9" s="501"/>
      <c r="F9" s="501"/>
      <c r="G9" s="501"/>
      <c r="H9" s="501"/>
      <c r="I9" s="501"/>
      <c r="J9" s="501"/>
    </row>
    <row r="10" spans="1:10" ht="6" customHeight="1">
      <c r="A10" s="1"/>
      <c r="B10" s="1"/>
      <c r="C10" s="1"/>
      <c r="D10" s="1"/>
      <c r="E10" s="1"/>
      <c r="F10" s="1"/>
      <c r="G10" s="1"/>
      <c r="H10" s="1"/>
      <c r="I10" s="1"/>
      <c r="J10" s="1"/>
    </row>
    <row r="11" ht="18" customHeight="1">
      <c r="A11" s="298" t="s">
        <v>47</v>
      </c>
    </row>
    <row r="12" spans="1:10" ht="12.75" customHeight="1">
      <c r="A12" s="220"/>
      <c r="B12" s="221"/>
      <c r="C12" s="221"/>
      <c r="D12" s="221"/>
      <c r="E12" s="221"/>
      <c r="F12" s="221"/>
      <c r="G12" s="221"/>
      <c r="H12" s="221"/>
      <c r="I12" s="221"/>
      <c r="J12" s="222"/>
    </row>
    <row r="13" spans="1:10" ht="12.75">
      <c r="A13" s="223"/>
      <c r="B13" s="224"/>
      <c r="C13" s="224"/>
      <c r="D13" s="224"/>
      <c r="E13" s="224"/>
      <c r="F13" s="224"/>
      <c r="G13" s="224"/>
      <c r="H13" s="224"/>
      <c r="I13" s="224"/>
      <c r="J13" s="225"/>
    </row>
    <row r="14" spans="1:10" ht="12.75">
      <c r="A14" s="223"/>
      <c r="B14" s="224"/>
      <c r="C14" s="224"/>
      <c r="D14" s="224"/>
      <c r="E14" s="224"/>
      <c r="F14" s="224"/>
      <c r="G14" s="224"/>
      <c r="H14" s="224"/>
      <c r="I14" s="224"/>
      <c r="J14" s="225"/>
    </row>
    <row r="15" spans="1:10" ht="12.75">
      <c r="A15" s="223"/>
      <c r="B15" s="224"/>
      <c r="C15" s="224"/>
      <c r="D15" s="224"/>
      <c r="E15" s="224"/>
      <c r="F15" s="224"/>
      <c r="G15" s="224"/>
      <c r="H15" s="224"/>
      <c r="I15" s="224"/>
      <c r="J15" s="225"/>
    </row>
    <row r="16" spans="1:10" ht="12.75">
      <c r="A16" s="223"/>
      <c r="B16" s="224"/>
      <c r="C16" s="224"/>
      <c r="D16" s="224"/>
      <c r="E16" s="224"/>
      <c r="F16" s="224"/>
      <c r="G16" s="224"/>
      <c r="H16" s="224"/>
      <c r="I16" s="224"/>
      <c r="J16" s="225"/>
    </row>
    <row r="17" spans="1:10" ht="12.75">
      <c r="A17" s="223"/>
      <c r="B17" s="224"/>
      <c r="C17" s="224"/>
      <c r="D17" s="224"/>
      <c r="E17" s="224"/>
      <c r="F17" s="224"/>
      <c r="G17" s="224"/>
      <c r="H17" s="224"/>
      <c r="I17" s="224"/>
      <c r="J17" s="225"/>
    </row>
    <row r="18" spans="1:10" ht="12.75">
      <c r="A18" s="223"/>
      <c r="B18" s="224"/>
      <c r="C18" s="224"/>
      <c r="D18" s="224"/>
      <c r="E18" s="224"/>
      <c r="F18" s="224"/>
      <c r="G18" s="224"/>
      <c r="H18" s="224"/>
      <c r="I18" s="224"/>
      <c r="J18" s="225"/>
    </row>
    <row r="19" spans="1:10" ht="12.75">
      <c r="A19" s="223"/>
      <c r="B19" s="224"/>
      <c r="C19" s="224"/>
      <c r="D19" s="224"/>
      <c r="E19" s="224"/>
      <c r="F19" s="224"/>
      <c r="G19" s="224"/>
      <c r="H19" s="224"/>
      <c r="I19" s="224"/>
      <c r="J19" s="225"/>
    </row>
    <row r="20" spans="1:10" ht="12.75">
      <c r="A20" s="223"/>
      <c r="B20" s="224"/>
      <c r="C20" s="224"/>
      <c r="D20" s="224"/>
      <c r="E20" s="224"/>
      <c r="F20" s="224"/>
      <c r="G20" s="224"/>
      <c r="H20" s="224"/>
      <c r="I20" s="224"/>
      <c r="J20" s="225"/>
    </row>
    <row r="21" spans="1:10" ht="12.75">
      <c r="A21" s="223"/>
      <c r="B21" s="224"/>
      <c r="C21" s="224"/>
      <c r="D21" s="224"/>
      <c r="E21" s="224"/>
      <c r="F21" s="224"/>
      <c r="G21" s="224"/>
      <c r="H21" s="224"/>
      <c r="I21" s="224"/>
      <c r="J21" s="225"/>
    </row>
    <row r="22" spans="1:10" ht="12.75">
      <c r="A22" s="223"/>
      <c r="B22" s="224"/>
      <c r="C22" s="224"/>
      <c r="D22" s="224"/>
      <c r="E22" s="224"/>
      <c r="F22" s="224"/>
      <c r="G22" s="224"/>
      <c r="H22" s="224"/>
      <c r="I22" s="224"/>
      <c r="J22" s="225"/>
    </row>
    <row r="23" spans="1:10" ht="12.75">
      <c r="A23" s="223"/>
      <c r="B23" s="224"/>
      <c r="C23" s="224"/>
      <c r="D23" s="224"/>
      <c r="E23" s="224"/>
      <c r="F23" s="224"/>
      <c r="G23" s="224"/>
      <c r="H23" s="224"/>
      <c r="I23" s="224"/>
      <c r="J23" s="225"/>
    </row>
    <row r="24" spans="1:10" ht="12.75">
      <c r="A24" s="223"/>
      <c r="B24" s="224"/>
      <c r="C24" s="224"/>
      <c r="D24" s="224"/>
      <c r="E24" s="224"/>
      <c r="F24" s="224"/>
      <c r="G24" s="224"/>
      <c r="H24" s="224"/>
      <c r="I24" s="224"/>
      <c r="J24" s="225"/>
    </row>
    <row r="25" spans="1:10" ht="12.75">
      <c r="A25" s="223"/>
      <c r="B25" s="224"/>
      <c r="C25" s="224"/>
      <c r="D25" s="224"/>
      <c r="E25" s="224"/>
      <c r="F25" s="224"/>
      <c r="G25" s="224"/>
      <c r="H25" s="224"/>
      <c r="I25" s="224"/>
      <c r="J25" s="225"/>
    </row>
    <row r="26" spans="1:10" ht="12.75">
      <c r="A26" s="223"/>
      <c r="B26" s="221"/>
      <c r="C26" s="221"/>
      <c r="D26" s="221"/>
      <c r="E26" s="221"/>
      <c r="F26" s="221"/>
      <c r="G26" s="221"/>
      <c r="H26" s="221"/>
      <c r="I26" s="221"/>
      <c r="J26" s="225"/>
    </row>
    <row r="27" spans="1:10" ht="12.75">
      <c r="A27" s="223"/>
      <c r="B27" s="224"/>
      <c r="C27" s="224"/>
      <c r="D27" s="224"/>
      <c r="E27" s="224"/>
      <c r="F27" s="224"/>
      <c r="G27" s="224"/>
      <c r="H27" s="224"/>
      <c r="I27" s="224"/>
      <c r="J27" s="225"/>
    </row>
    <row r="28" spans="1:10" ht="12.75">
      <c r="A28" s="223"/>
      <c r="B28" s="224"/>
      <c r="C28" s="224"/>
      <c r="D28" s="224"/>
      <c r="E28" s="224"/>
      <c r="F28" s="224"/>
      <c r="G28" s="224"/>
      <c r="H28" s="224"/>
      <c r="I28" s="224"/>
      <c r="J28" s="225"/>
    </row>
    <row r="29" spans="1:10" ht="12.75">
      <c r="A29" s="223"/>
      <c r="B29" s="224"/>
      <c r="C29" s="224"/>
      <c r="D29" s="224"/>
      <c r="E29" s="224"/>
      <c r="F29" s="224"/>
      <c r="G29" s="224"/>
      <c r="H29" s="224"/>
      <c r="I29" s="224"/>
      <c r="J29" s="225"/>
    </row>
    <row r="30" spans="1:10" ht="12.75">
      <c r="A30" s="223"/>
      <c r="B30" s="224"/>
      <c r="C30" s="224"/>
      <c r="D30" s="224"/>
      <c r="E30" s="224"/>
      <c r="F30" s="224"/>
      <c r="G30" s="224"/>
      <c r="H30" s="224"/>
      <c r="I30" s="224"/>
      <c r="J30" s="225"/>
    </row>
    <row r="31" spans="1:10" ht="12.75">
      <c r="A31" s="223"/>
      <c r="B31" s="224"/>
      <c r="C31" s="224"/>
      <c r="D31" s="224"/>
      <c r="E31" s="224"/>
      <c r="F31" s="224"/>
      <c r="G31" s="224"/>
      <c r="H31" s="224"/>
      <c r="I31" s="224"/>
      <c r="J31" s="225"/>
    </row>
    <row r="32" spans="1:10" ht="12.75">
      <c r="A32" s="223"/>
      <c r="B32" s="224"/>
      <c r="C32" s="224"/>
      <c r="D32" s="224"/>
      <c r="E32" s="224"/>
      <c r="F32" s="224"/>
      <c r="G32" s="224"/>
      <c r="H32" s="224"/>
      <c r="I32" s="224"/>
      <c r="J32" s="225"/>
    </row>
    <row r="33" spans="1:10" ht="12.75">
      <c r="A33" s="223"/>
      <c r="B33" s="224"/>
      <c r="C33" s="224"/>
      <c r="D33" s="224"/>
      <c r="E33" s="224"/>
      <c r="F33" s="224"/>
      <c r="G33" s="224"/>
      <c r="H33" s="224"/>
      <c r="I33" s="224"/>
      <c r="J33" s="225"/>
    </row>
    <row r="34" spans="1:10" ht="12.75">
      <c r="A34" s="223"/>
      <c r="B34" s="224"/>
      <c r="C34" s="224"/>
      <c r="D34" s="224"/>
      <c r="E34" s="224"/>
      <c r="F34" s="224"/>
      <c r="G34" s="224"/>
      <c r="H34" s="224"/>
      <c r="I34" s="224"/>
      <c r="J34" s="225"/>
    </row>
    <row r="35" spans="1:10" ht="12.75">
      <c r="A35" s="223"/>
      <c r="B35" s="224"/>
      <c r="C35" s="224"/>
      <c r="D35" s="224"/>
      <c r="E35" s="224"/>
      <c r="F35" s="224"/>
      <c r="G35" s="224"/>
      <c r="H35" s="224"/>
      <c r="I35" s="224"/>
      <c r="J35" s="225"/>
    </row>
    <row r="36" spans="1:10" ht="12.75">
      <c r="A36" s="223"/>
      <c r="B36" s="224"/>
      <c r="C36" s="224"/>
      <c r="D36" s="224"/>
      <c r="E36" s="224"/>
      <c r="F36" s="224"/>
      <c r="G36" s="224"/>
      <c r="H36" s="224"/>
      <c r="I36" s="224"/>
      <c r="J36" s="225"/>
    </row>
    <row r="37" spans="1:10" ht="12.75">
      <c r="A37" s="223"/>
      <c r="B37" s="224"/>
      <c r="C37" s="224"/>
      <c r="D37" s="224"/>
      <c r="E37" s="224"/>
      <c r="F37" s="224"/>
      <c r="G37" s="224"/>
      <c r="H37" s="224"/>
      <c r="I37" s="224"/>
      <c r="J37" s="225"/>
    </row>
    <row r="38" spans="1:10" ht="12.75">
      <c r="A38" s="223"/>
      <c r="B38" s="224"/>
      <c r="C38" s="224"/>
      <c r="D38" s="224"/>
      <c r="E38" s="224"/>
      <c r="F38" s="224"/>
      <c r="G38" s="224"/>
      <c r="H38" s="224"/>
      <c r="I38" s="224"/>
      <c r="J38" s="225"/>
    </row>
    <row r="39" spans="1:10" ht="12.75">
      <c r="A39" s="226"/>
      <c r="B39" s="227"/>
      <c r="C39" s="227"/>
      <c r="D39" s="227"/>
      <c r="E39" s="227"/>
      <c r="F39" s="227"/>
      <c r="G39" s="227"/>
      <c r="H39" s="227"/>
      <c r="I39" s="227"/>
      <c r="J39" s="228"/>
    </row>
    <row r="40" ht="7.5" customHeight="1"/>
    <row r="41" ht="18">
      <c r="A41" s="298" t="s">
        <v>48</v>
      </c>
    </row>
  </sheetData>
  <mergeCells count="3">
    <mergeCell ref="A1:J1"/>
    <mergeCell ref="A2:J2"/>
    <mergeCell ref="A3:J9"/>
  </mergeCells>
  <conditionalFormatting sqref="A3:J8">
    <cfRule type="cellIs" priority="1" dxfId="0" operator="greaterThan" stopIfTrue="1">
      <formula>0</formula>
    </cfRule>
  </conditionalFormatting>
  <printOptions/>
  <pageMargins left="0.51" right="0.5" top="0.25" bottom="0.25" header="0.3" footer="0.05"/>
  <pageSetup fitToHeight="1" fitToWidth="1" horizontalDpi="300" verticalDpi="300" orientation="portrait" scale="96" r:id="rId2"/>
  <headerFooter alignWithMargins="0">
    <oddFooter>&amp;R&amp;A, MSH/INFORM, Inventory Management Assessment Tool (&amp;F), version 1</oddFooter>
  </headerFooter>
  <drawing r:id="rId1"/>
</worksheet>
</file>

<file path=xl/worksheets/sheet7.xml><?xml version="1.0" encoding="utf-8"?>
<worksheet xmlns="http://schemas.openxmlformats.org/spreadsheetml/2006/main" xmlns:r="http://schemas.openxmlformats.org/officeDocument/2006/relationships">
  <sheetPr codeName="Sheet8"/>
  <dimension ref="A1:L85"/>
  <sheetViews>
    <sheetView showGridLines="0" workbookViewId="0" topLeftCell="C57">
      <selection activeCell="F70" sqref="F70"/>
    </sheetView>
  </sheetViews>
  <sheetFormatPr defaultColWidth="9.140625" defaultRowHeight="12.75"/>
  <cols>
    <col min="1" max="1" width="10.28125" style="26" customWidth="1"/>
    <col min="2" max="2" width="9.28125" style="26" customWidth="1"/>
    <col min="3" max="3" width="0.5625" style="26" customWidth="1"/>
    <col min="4" max="4" width="18.57421875" style="8" customWidth="1"/>
    <col min="5" max="5" width="17.140625" style="8" customWidth="1"/>
    <col min="6" max="6" width="21.28125" style="26" customWidth="1"/>
    <col min="7" max="7" width="47.140625" style="8" customWidth="1"/>
    <col min="8" max="8" width="8.140625" style="26" customWidth="1"/>
    <col min="9" max="9" width="9.140625" style="26" customWidth="1"/>
    <col min="10" max="10" width="7.8515625" style="26" customWidth="1"/>
    <col min="11" max="11" width="2.140625" style="26" customWidth="1"/>
    <col min="12" max="16384" width="9.140625" style="26" customWidth="1"/>
  </cols>
  <sheetData>
    <row r="1" spans="1:10" ht="18">
      <c r="A1" s="534" t="s">
        <v>247</v>
      </c>
      <c r="B1" s="534"/>
      <c r="C1" s="534"/>
      <c r="D1" s="534"/>
      <c r="E1" s="534"/>
      <c r="F1" s="534"/>
      <c r="G1" s="534"/>
      <c r="H1" s="534"/>
      <c r="I1" s="534"/>
      <c r="J1" s="534"/>
    </row>
    <row r="2" spans="1:10" ht="12.75" customHeight="1">
      <c r="A2" s="523" t="s">
        <v>49</v>
      </c>
      <c r="B2" s="524"/>
      <c r="C2" s="524"/>
      <c r="D2" s="524"/>
      <c r="E2" s="524"/>
      <c r="F2" s="524"/>
      <c r="G2" s="524"/>
      <c r="H2" s="299"/>
      <c r="I2" s="299"/>
      <c r="J2" s="299"/>
    </row>
    <row r="3" spans="1:10" ht="4.5" customHeight="1">
      <c r="A3" s="525"/>
      <c r="B3" s="525"/>
      <c r="C3" s="525"/>
      <c r="D3" s="525"/>
      <c r="E3" s="525"/>
      <c r="F3" s="525"/>
      <c r="G3" s="525"/>
      <c r="H3" s="299"/>
      <c r="I3" s="299"/>
      <c r="J3" s="299"/>
    </row>
    <row r="4" spans="1:10" ht="12.75" customHeight="1">
      <c r="A4" s="480" t="s">
        <v>50</v>
      </c>
      <c r="B4" s="480"/>
      <c r="C4" s="480"/>
      <c r="D4" s="480"/>
      <c r="E4" s="480"/>
      <c r="F4" s="480"/>
      <c r="G4" s="480"/>
      <c r="H4" s="480"/>
      <c r="I4" s="480"/>
      <c r="J4" s="480"/>
    </row>
    <row r="5" spans="1:10" ht="12.75" customHeight="1">
      <c r="A5" s="480"/>
      <c r="B5" s="480"/>
      <c r="C5" s="480"/>
      <c r="D5" s="480"/>
      <c r="E5" s="480"/>
      <c r="F5" s="480"/>
      <c r="G5" s="480"/>
      <c r="H5" s="480"/>
      <c r="I5" s="480"/>
      <c r="J5" s="480"/>
    </row>
    <row r="6" spans="1:10" ht="12.75" customHeight="1">
      <c r="A6" s="480"/>
      <c r="B6" s="480"/>
      <c r="C6" s="480"/>
      <c r="D6" s="480"/>
      <c r="E6" s="480"/>
      <c r="F6" s="480"/>
      <c r="G6" s="480"/>
      <c r="H6" s="480"/>
      <c r="I6" s="480"/>
      <c r="J6" s="480"/>
    </row>
    <row r="7" spans="1:10" ht="12.75" customHeight="1">
      <c r="A7" s="5"/>
      <c r="B7" s="5"/>
      <c r="C7" s="5"/>
      <c r="D7" s="5"/>
      <c r="E7" s="5"/>
      <c r="F7" s="5"/>
      <c r="G7" s="5"/>
      <c r="H7" s="5"/>
      <c r="I7" s="5"/>
      <c r="J7" s="5"/>
    </row>
    <row r="8" spans="1:10" ht="12.75" customHeight="1">
      <c r="A8" s="535" t="s">
        <v>51</v>
      </c>
      <c r="B8" s="480"/>
      <c r="C8" s="480"/>
      <c r="D8" s="480"/>
      <c r="E8" s="480"/>
      <c r="F8" s="480"/>
      <c r="G8" s="480"/>
      <c r="H8" s="480"/>
      <c r="I8" s="480"/>
      <c r="J8" s="480"/>
    </row>
    <row r="9" spans="1:10" ht="12.75" customHeight="1">
      <c r="A9" s="480"/>
      <c r="B9" s="480"/>
      <c r="C9" s="480"/>
      <c r="D9" s="480"/>
      <c r="E9" s="480"/>
      <c r="F9" s="480"/>
      <c r="G9" s="480"/>
      <c r="H9" s="480"/>
      <c r="I9" s="480"/>
      <c r="J9" s="480"/>
    </row>
    <row r="10" spans="1:10" ht="12.75" customHeight="1">
      <c r="A10" s="2"/>
      <c r="B10" s="2"/>
      <c r="C10" s="2"/>
      <c r="D10" s="2"/>
      <c r="E10" s="2"/>
      <c r="F10" s="2"/>
      <c r="G10" s="2"/>
      <c r="H10" s="2"/>
      <c r="I10" s="2"/>
      <c r="J10" s="2"/>
    </row>
    <row r="11" spans="1:10" s="302" customFormat="1" ht="20.25">
      <c r="A11" s="303" t="s">
        <v>47</v>
      </c>
      <c r="B11" s="304"/>
      <c r="C11" s="304"/>
      <c r="D11" s="304"/>
      <c r="E11" s="304"/>
      <c r="F11" s="304"/>
      <c r="G11" s="304"/>
      <c r="H11" s="304"/>
      <c r="I11" s="304"/>
      <c r="J11" s="305"/>
    </row>
    <row r="12" spans="1:10" s="143" customFormat="1" ht="15" customHeight="1">
      <c r="A12" s="234" t="s">
        <v>192</v>
      </c>
      <c r="B12" s="171"/>
      <c r="C12" s="171"/>
      <c r="D12" s="236" t="s">
        <v>221</v>
      </c>
      <c r="E12" s="282" t="s">
        <v>222</v>
      </c>
      <c r="F12" s="171"/>
      <c r="G12" s="236" t="s">
        <v>223</v>
      </c>
      <c r="H12" s="282" t="s">
        <v>224</v>
      </c>
      <c r="I12" s="171"/>
      <c r="J12" s="166"/>
    </row>
    <row r="13" spans="1:10" ht="12.75" customHeight="1">
      <c r="A13" s="35" t="s">
        <v>194</v>
      </c>
      <c r="D13" s="502" t="s">
        <v>52</v>
      </c>
      <c r="E13" s="412" t="s">
        <v>54</v>
      </c>
      <c r="F13" s="506"/>
      <c r="G13" s="231" t="s">
        <v>200</v>
      </c>
      <c r="H13" s="78"/>
      <c r="J13" s="137"/>
    </row>
    <row r="14" spans="1:10" ht="12.75" customHeight="1">
      <c r="A14" s="412" t="s">
        <v>340</v>
      </c>
      <c r="B14" s="515"/>
      <c r="C14" s="37"/>
      <c r="D14" s="517"/>
      <c r="E14" s="511"/>
      <c r="F14" s="506"/>
      <c r="G14" s="170"/>
      <c r="H14" s="78"/>
      <c r="J14" s="137"/>
    </row>
    <row r="15" spans="1:10" ht="12.75" customHeight="1">
      <c r="A15" s="511"/>
      <c r="B15" s="515"/>
      <c r="C15" s="37"/>
      <c r="D15" s="503"/>
      <c r="E15" s="509" t="s">
        <v>55</v>
      </c>
      <c r="F15" s="510"/>
      <c r="G15" s="502" t="s">
        <v>66</v>
      </c>
      <c r="H15" s="78"/>
      <c r="J15" s="137"/>
    </row>
    <row r="16" spans="1:10" ht="12.75" customHeight="1">
      <c r="A16" s="511"/>
      <c r="B16" s="515"/>
      <c r="C16" s="37"/>
      <c r="D16" s="503"/>
      <c r="E16" s="511"/>
      <c r="F16" s="506"/>
      <c r="G16" s="503"/>
      <c r="H16" s="78"/>
      <c r="J16" s="137"/>
    </row>
    <row r="17" spans="1:10" ht="12.75" customHeight="1">
      <c r="A17" s="235" t="s">
        <v>225</v>
      </c>
      <c r="B17" s="241">
        <f>'D. Résultats'!H11</f>
      </c>
      <c r="C17" s="37"/>
      <c r="D17" s="503"/>
      <c r="E17" s="511"/>
      <c r="F17" s="506"/>
      <c r="G17" s="503"/>
      <c r="H17" s="78"/>
      <c r="J17" s="137"/>
    </row>
    <row r="18" spans="1:10" ht="12.75" customHeight="1">
      <c r="A18" s="235" t="s">
        <v>226</v>
      </c>
      <c r="B18" s="237">
        <v>1</v>
      </c>
      <c r="C18" s="37"/>
      <c r="D18" s="217"/>
      <c r="E18" s="507"/>
      <c r="F18" s="508"/>
      <c r="G18" s="503"/>
      <c r="H18" s="78"/>
      <c r="J18" s="137"/>
    </row>
    <row r="19" spans="1:10" ht="12.75" customHeight="1">
      <c r="A19" s="232" t="s">
        <v>361</v>
      </c>
      <c r="B19" s="173" t="s">
        <v>191</v>
      </c>
      <c r="C19" s="37"/>
      <c r="D19" s="502" t="s">
        <v>53</v>
      </c>
      <c r="E19" s="509" t="s">
        <v>56</v>
      </c>
      <c r="F19" s="402"/>
      <c r="G19" s="502" t="s">
        <v>67</v>
      </c>
      <c r="H19" s="78"/>
      <c r="J19" s="137"/>
    </row>
    <row r="20" spans="1:10" ht="12.75" customHeight="1">
      <c r="A20" s="339"/>
      <c r="B20" s="141"/>
      <c r="D20" s="503"/>
      <c r="E20" s="415"/>
      <c r="F20" s="416"/>
      <c r="G20" s="503"/>
      <c r="H20" s="78"/>
      <c r="J20" s="137"/>
    </row>
    <row r="21" spans="1:10" ht="12.75" customHeight="1">
      <c r="A21" s="78"/>
      <c r="D21" s="503"/>
      <c r="E21" s="509" t="s">
        <v>57</v>
      </c>
      <c r="F21" s="510"/>
      <c r="G21" s="502" t="s">
        <v>68</v>
      </c>
      <c r="H21" s="78"/>
      <c r="J21" s="137"/>
    </row>
    <row r="22" spans="1:10" ht="12.75" customHeight="1">
      <c r="A22" s="78"/>
      <c r="D22" s="503"/>
      <c r="E22" s="511"/>
      <c r="F22" s="506"/>
      <c r="G22" s="512"/>
      <c r="H22" s="78"/>
      <c r="J22" s="137"/>
    </row>
    <row r="23" spans="1:10" ht="12.75" customHeight="1">
      <c r="A23" s="78"/>
      <c r="D23" s="503"/>
      <c r="E23" s="509" t="s">
        <v>58</v>
      </c>
      <c r="F23" s="402"/>
      <c r="G23" s="235" t="s">
        <v>69</v>
      </c>
      <c r="H23" s="78"/>
      <c r="J23" s="137"/>
    </row>
    <row r="24" spans="1:10" ht="12.75" customHeight="1">
      <c r="A24" s="78"/>
      <c r="D24" s="217"/>
      <c r="E24" s="415"/>
      <c r="F24" s="416"/>
      <c r="G24" s="218" t="s">
        <v>70</v>
      </c>
      <c r="H24" s="78"/>
      <c r="J24" s="137"/>
    </row>
    <row r="25" spans="1:10" ht="12.75" customHeight="1">
      <c r="A25" s="78"/>
      <c r="D25" s="217"/>
      <c r="E25" s="509" t="s">
        <v>59</v>
      </c>
      <c r="F25" s="510"/>
      <c r="G25" s="502" t="s">
        <v>71</v>
      </c>
      <c r="H25" s="78"/>
      <c r="J25" s="137"/>
    </row>
    <row r="26" spans="1:10" ht="12.75" customHeight="1">
      <c r="A26" s="78"/>
      <c r="D26" s="217"/>
      <c r="E26" s="511"/>
      <c r="F26" s="506"/>
      <c r="G26" s="517"/>
      <c r="H26" s="78"/>
      <c r="J26" s="137"/>
    </row>
    <row r="27" spans="1:10" ht="12.75" customHeight="1">
      <c r="A27" s="276" t="s">
        <v>195</v>
      </c>
      <c r="B27" s="141"/>
      <c r="C27" s="141"/>
      <c r="D27" s="502" t="s">
        <v>52</v>
      </c>
      <c r="E27" s="509" t="s">
        <v>63</v>
      </c>
      <c r="F27" s="516"/>
      <c r="G27" s="173" t="s">
        <v>72</v>
      </c>
      <c r="H27" s="232"/>
      <c r="I27" s="141"/>
      <c r="J27" s="136"/>
    </row>
    <row r="28" spans="1:10" ht="12.75" customHeight="1">
      <c r="A28" s="526" t="s">
        <v>341</v>
      </c>
      <c r="B28" s="527"/>
      <c r="C28" s="239"/>
      <c r="D28" s="517"/>
      <c r="E28" s="511"/>
      <c r="F28" s="515"/>
      <c r="G28" s="231"/>
      <c r="H28" s="78"/>
      <c r="J28" s="137"/>
    </row>
    <row r="29" spans="1:10" ht="12.75" customHeight="1">
      <c r="A29" s="528"/>
      <c r="B29" s="527"/>
      <c r="C29" s="239"/>
      <c r="D29" s="503"/>
      <c r="E29" s="511"/>
      <c r="F29" s="515"/>
      <c r="G29" s="231"/>
      <c r="H29" s="78"/>
      <c r="J29" s="137"/>
    </row>
    <row r="30" spans="1:10" ht="12.75" customHeight="1">
      <c r="A30" s="528"/>
      <c r="B30" s="527"/>
      <c r="C30" s="239"/>
      <c r="D30" s="512"/>
      <c r="E30" s="244"/>
      <c r="F30" s="30"/>
      <c r="G30" s="231"/>
      <c r="H30" s="78"/>
      <c r="J30" s="137"/>
    </row>
    <row r="31" spans="1:10" ht="12.75" customHeight="1">
      <c r="A31" s="529"/>
      <c r="B31" s="530"/>
      <c r="C31" s="239"/>
      <c r="D31" s="502" t="s">
        <v>60</v>
      </c>
      <c r="E31" s="509" t="s">
        <v>65</v>
      </c>
      <c r="F31" s="516"/>
      <c r="G31" s="502" t="s">
        <v>73</v>
      </c>
      <c r="H31" s="78"/>
      <c r="J31" s="137"/>
    </row>
    <row r="32" spans="1:10" ht="12.75" customHeight="1">
      <c r="A32" s="279" t="s">
        <v>225</v>
      </c>
      <c r="B32" s="241">
        <f>'D. Résultats'!H15</f>
      </c>
      <c r="C32" s="30"/>
      <c r="D32" s="517"/>
      <c r="E32" s="511"/>
      <c r="F32" s="515"/>
      <c r="G32" s="503"/>
      <c r="H32" s="78"/>
      <c r="J32" s="137"/>
    </row>
    <row r="33" spans="1:10" ht="12.75" customHeight="1">
      <c r="A33" s="277" t="s">
        <v>226</v>
      </c>
      <c r="B33" s="238">
        <v>0</v>
      </c>
      <c r="C33" s="30"/>
      <c r="D33" s="517"/>
      <c r="E33" s="511"/>
      <c r="F33" s="515"/>
      <c r="G33" s="503"/>
      <c r="H33" s="78"/>
      <c r="J33" s="137"/>
    </row>
    <row r="34" spans="1:10" ht="12.75" customHeight="1">
      <c r="A34" s="278" t="s">
        <v>361</v>
      </c>
      <c r="B34" s="242" t="s">
        <v>191</v>
      </c>
      <c r="C34" s="30"/>
      <c r="D34" s="503"/>
      <c r="E34" s="244"/>
      <c r="F34" s="30"/>
      <c r="G34" s="503"/>
      <c r="H34" s="78"/>
      <c r="J34" s="137"/>
    </row>
    <row r="35" spans="1:10" ht="12.75" customHeight="1">
      <c r="A35" s="341"/>
      <c r="B35" s="342"/>
      <c r="C35" s="30"/>
      <c r="D35" s="218"/>
      <c r="E35" s="244"/>
      <c r="F35" s="30"/>
      <c r="G35" s="313"/>
      <c r="H35" s="78"/>
      <c r="J35" s="137"/>
    </row>
    <row r="36" spans="1:10" ht="12.75" customHeight="1">
      <c r="A36" s="340" t="s">
        <v>196</v>
      </c>
      <c r="C36" s="141"/>
      <c r="D36" s="502" t="s">
        <v>61</v>
      </c>
      <c r="E36" s="509" t="s">
        <v>62</v>
      </c>
      <c r="F36" s="510"/>
      <c r="G36" s="136" t="s">
        <v>339</v>
      </c>
      <c r="H36" s="232"/>
      <c r="I36" s="141"/>
      <c r="J36" s="136"/>
    </row>
    <row r="37" spans="1:10" ht="12.75" customHeight="1">
      <c r="A37" s="526" t="s">
        <v>342</v>
      </c>
      <c r="B37" s="531"/>
      <c r="C37" s="532"/>
      <c r="D37" s="517"/>
      <c r="E37" s="511"/>
      <c r="F37" s="506"/>
      <c r="G37" s="174" t="s">
        <v>362</v>
      </c>
      <c r="H37" s="78"/>
      <c r="J37" s="137"/>
    </row>
    <row r="38" spans="1:10" ht="12.75" customHeight="1">
      <c r="A38" s="528"/>
      <c r="B38" s="531"/>
      <c r="C38" s="532"/>
      <c r="D38" s="503"/>
      <c r="E38" s="511"/>
      <c r="F38" s="506"/>
      <c r="G38" s="504" t="s">
        <v>363</v>
      </c>
      <c r="H38" s="78"/>
      <c r="J38" s="137"/>
    </row>
    <row r="39" spans="1:10" ht="12.75" customHeight="1">
      <c r="A39" s="528"/>
      <c r="B39" s="531"/>
      <c r="C39" s="532"/>
      <c r="D39" s="503"/>
      <c r="E39" s="511"/>
      <c r="F39" s="506"/>
      <c r="G39" s="504"/>
      <c r="H39" s="78"/>
      <c r="J39" s="137"/>
    </row>
    <row r="40" spans="1:10" ht="12.75" customHeight="1">
      <c r="A40" s="528"/>
      <c r="B40" s="531"/>
      <c r="C40" s="532"/>
      <c r="D40" s="135"/>
      <c r="E40" s="232" t="s">
        <v>201</v>
      </c>
      <c r="F40" s="319"/>
      <c r="G40" s="173" t="s">
        <v>74</v>
      </c>
      <c r="H40" s="78"/>
      <c r="J40" s="137"/>
    </row>
    <row r="41" spans="1:10" ht="12.75" customHeight="1">
      <c r="A41" s="279" t="s">
        <v>225</v>
      </c>
      <c r="B41" s="229">
        <f>'D. Résultats'!H20</f>
      </c>
      <c r="C41" s="30"/>
      <c r="D41" s="502" t="s">
        <v>53</v>
      </c>
      <c r="E41" s="509" t="s">
        <v>64</v>
      </c>
      <c r="F41" s="510"/>
      <c r="G41" s="502" t="s">
        <v>75</v>
      </c>
      <c r="H41" s="78"/>
      <c r="J41" s="137"/>
    </row>
    <row r="42" spans="1:10" ht="12.75" customHeight="1">
      <c r="A42" s="279" t="s">
        <v>226</v>
      </c>
      <c r="B42" s="240">
        <v>0</v>
      </c>
      <c r="C42" s="140"/>
      <c r="D42" s="503"/>
      <c r="E42" s="511"/>
      <c r="F42" s="506"/>
      <c r="G42" s="503"/>
      <c r="H42" s="78"/>
      <c r="J42" s="137"/>
    </row>
    <row r="43" spans="1:10" ht="12.75" customHeight="1">
      <c r="A43" s="316" t="s">
        <v>361</v>
      </c>
      <c r="B43" s="173" t="s">
        <v>191</v>
      </c>
      <c r="D43" s="503"/>
      <c r="E43" s="511"/>
      <c r="F43" s="506"/>
      <c r="G43" s="503"/>
      <c r="H43" s="78"/>
      <c r="J43" s="137"/>
    </row>
    <row r="44" spans="1:10" ht="12.75" customHeight="1">
      <c r="A44" s="317"/>
      <c r="B44" s="170"/>
      <c r="C44" s="170"/>
      <c r="D44" s="512"/>
      <c r="E44" s="507"/>
      <c r="F44" s="508"/>
      <c r="G44" s="512"/>
      <c r="H44" s="14"/>
      <c r="I44" s="14"/>
      <c r="J44" s="138"/>
    </row>
    <row r="45" spans="1:10" ht="20.25">
      <c r="A45" s="303" t="s">
        <v>353</v>
      </c>
      <c r="B45" s="304"/>
      <c r="C45" s="304"/>
      <c r="D45" s="304"/>
      <c r="E45" s="304"/>
      <c r="F45" s="304"/>
      <c r="G45" s="304"/>
      <c r="H45" s="304"/>
      <c r="I45" s="304"/>
      <c r="J45" s="305"/>
    </row>
    <row r="46" spans="1:10" ht="15" customHeight="1">
      <c r="A46" s="142" t="s">
        <v>192</v>
      </c>
      <c r="B46" s="288"/>
      <c r="C46" s="171"/>
      <c r="D46" s="236" t="s">
        <v>221</v>
      </c>
      <c r="E46" s="142" t="s">
        <v>222</v>
      </c>
      <c r="F46" s="300"/>
      <c r="G46" s="144" t="s">
        <v>223</v>
      </c>
      <c r="H46" s="234" t="s">
        <v>224</v>
      </c>
      <c r="I46" s="288"/>
      <c r="J46" s="166"/>
    </row>
    <row r="47" spans="1:10" ht="12.75" customHeight="1">
      <c r="A47" s="172" t="s">
        <v>197</v>
      </c>
      <c r="B47" s="141"/>
      <c r="C47" s="136"/>
      <c r="D47" s="502" t="s">
        <v>61</v>
      </c>
      <c r="E47" s="509" t="s">
        <v>76</v>
      </c>
      <c r="F47" s="510"/>
      <c r="G47" s="136" t="s">
        <v>79</v>
      </c>
      <c r="H47" s="232"/>
      <c r="I47" s="141"/>
      <c r="J47" s="136"/>
    </row>
    <row r="48" spans="1:10" ht="12.75" customHeight="1">
      <c r="A48" s="412" t="s">
        <v>81</v>
      </c>
      <c r="B48" s="424"/>
      <c r="C48" s="424"/>
      <c r="D48" s="517"/>
      <c r="E48" s="511"/>
      <c r="F48" s="506"/>
      <c r="G48" s="175" t="s">
        <v>80</v>
      </c>
      <c r="H48" s="78"/>
      <c r="J48" s="137"/>
    </row>
    <row r="49" spans="1:10" ht="12.75" customHeight="1">
      <c r="A49" s="412"/>
      <c r="B49" s="424"/>
      <c r="C49" s="424"/>
      <c r="D49" s="517"/>
      <c r="E49" s="507"/>
      <c r="F49" s="508"/>
      <c r="G49" s="504" t="s">
        <v>364</v>
      </c>
      <c r="H49" s="78"/>
      <c r="J49" s="137"/>
    </row>
    <row r="50" spans="1:10" ht="12.75" customHeight="1">
      <c r="A50" s="233" t="s">
        <v>225</v>
      </c>
      <c r="B50" s="247">
        <f>'D. Résultats'!H24</f>
      </c>
      <c r="C50" s="10"/>
      <c r="D50" s="503"/>
      <c r="E50" s="412" t="s">
        <v>77</v>
      </c>
      <c r="F50" s="506"/>
      <c r="G50" s="504"/>
      <c r="H50" s="78"/>
      <c r="J50" s="137"/>
    </row>
    <row r="51" spans="1:10" ht="12.75" customHeight="1">
      <c r="A51" s="235" t="s">
        <v>226</v>
      </c>
      <c r="B51" s="237">
        <v>0</v>
      </c>
      <c r="C51" s="10"/>
      <c r="D51" s="78"/>
      <c r="E51" s="511"/>
      <c r="F51" s="506"/>
      <c r="G51" s="175"/>
      <c r="H51" s="78"/>
      <c r="J51" s="137"/>
    </row>
    <row r="52" spans="1:10" ht="12.75" customHeight="1">
      <c r="A52" s="216" t="s">
        <v>361</v>
      </c>
      <c r="B52" s="521" t="s">
        <v>190</v>
      </c>
      <c r="C52" s="10"/>
      <c r="D52" s="78"/>
      <c r="E52" s="507"/>
      <c r="F52" s="508"/>
      <c r="G52" s="248"/>
      <c r="H52" s="78"/>
      <c r="J52" s="137"/>
    </row>
    <row r="53" spans="1:10" ht="12.75" customHeight="1">
      <c r="A53" s="231"/>
      <c r="B53" s="522"/>
      <c r="D53" s="502" t="s">
        <v>53</v>
      </c>
      <c r="E53" s="509" t="s">
        <v>78</v>
      </c>
      <c r="F53" s="518"/>
      <c r="G53" s="502" t="s">
        <v>200</v>
      </c>
      <c r="H53" s="78"/>
      <c r="J53" s="137"/>
    </row>
    <row r="54" spans="1:10" ht="12.75" customHeight="1">
      <c r="A54" s="231"/>
      <c r="B54" s="503"/>
      <c r="D54" s="517"/>
      <c r="E54" s="519"/>
      <c r="F54" s="520"/>
      <c r="G54" s="517"/>
      <c r="H54" s="78"/>
      <c r="J54" s="137"/>
    </row>
    <row r="55" spans="1:10" ht="12.75" customHeight="1">
      <c r="A55" s="232"/>
      <c r="B55" s="321"/>
      <c r="C55" s="137"/>
      <c r="D55" s="503"/>
      <c r="E55" s="26"/>
      <c r="G55" s="218"/>
      <c r="J55" s="137"/>
    </row>
    <row r="56" spans="1:10" ht="12.75" customHeight="1">
      <c r="A56" s="139"/>
      <c r="B56" s="213"/>
      <c r="C56" s="138"/>
      <c r="D56" s="512"/>
      <c r="E56" s="14"/>
      <c r="F56" s="14"/>
      <c r="G56" s="311"/>
      <c r="H56" s="14"/>
      <c r="I56" s="14"/>
      <c r="J56" s="138"/>
    </row>
    <row r="57" spans="1:10" ht="12.75" customHeight="1">
      <c r="A57" s="14"/>
      <c r="B57" s="213"/>
      <c r="C57" s="14"/>
      <c r="D57" s="40"/>
      <c r="E57" s="14"/>
      <c r="F57" s="14"/>
      <c r="G57" s="40"/>
      <c r="H57" s="14"/>
      <c r="I57" s="14"/>
      <c r="J57" s="14"/>
    </row>
    <row r="58" spans="1:10" ht="20.25">
      <c r="A58" s="303" t="s">
        <v>82</v>
      </c>
      <c r="B58" s="304"/>
      <c r="C58" s="304"/>
      <c r="D58" s="304"/>
      <c r="E58" s="304"/>
      <c r="F58" s="304"/>
      <c r="G58" s="304"/>
      <c r="H58" s="304"/>
      <c r="I58" s="304"/>
      <c r="J58" s="305"/>
    </row>
    <row r="59" spans="1:10" ht="15" customHeight="1">
      <c r="A59" s="142" t="s">
        <v>192</v>
      </c>
      <c r="B59" s="288"/>
      <c r="C59" s="171"/>
      <c r="D59" s="236" t="s">
        <v>193</v>
      </c>
      <c r="E59" s="142" t="s">
        <v>222</v>
      </c>
      <c r="F59" s="300"/>
      <c r="G59" s="144" t="s">
        <v>223</v>
      </c>
      <c r="H59" s="234" t="s">
        <v>224</v>
      </c>
      <c r="I59" s="288"/>
      <c r="J59" s="166"/>
    </row>
    <row r="60" spans="1:10" ht="12.75" customHeight="1">
      <c r="A60" s="35" t="s">
        <v>198</v>
      </c>
      <c r="D60" s="502" t="s">
        <v>84</v>
      </c>
      <c r="E60" s="509" t="s">
        <v>85</v>
      </c>
      <c r="F60" s="510"/>
      <c r="G60" s="173" t="s">
        <v>200</v>
      </c>
      <c r="H60" s="78"/>
      <c r="J60" s="137"/>
    </row>
    <row r="61" spans="1:10" ht="12.75">
      <c r="A61" s="412" t="s">
        <v>83</v>
      </c>
      <c r="B61" s="515"/>
      <c r="C61" s="37"/>
      <c r="D61" s="517"/>
      <c r="E61" s="511"/>
      <c r="F61" s="506"/>
      <c r="G61" s="231"/>
      <c r="H61" s="78"/>
      <c r="J61" s="137"/>
    </row>
    <row r="62" spans="1:10" ht="12.75">
      <c r="A62" s="511"/>
      <c r="B62" s="515"/>
      <c r="C62" s="37"/>
      <c r="D62" s="503"/>
      <c r="E62" s="507"/>
      <c r="F62" s="508"/>
      <c r="H62" s="78"/>
      <c r="J62" s="137"/>
    </row>
    <row r="63" spans="1:10" ht="12.75" customHeight="1">
      <c r="A63" s="235" t="s">
        <v>225</v>
      </c>
      <c r="B63" s="241">
        <f>'D. Résultats'!H30</f>
      </c>
      <c r="C63" s="37"/>
      <c r="D63" s="503"/>
      <c r="E63" s="412" t="s">
        <v>365</v>
      </c>
      <c r="F63" s="506"/>
      <c r="G63" s="502" t="s">
        <v>88</v>
      </c>
      <c r="H63" s="78"/>
      <c r="J63" s="137"/>
    </row>
    <row r="64" spans="1:10" ht="12.75">
      <c r="A64" s="235" t="s">
        <v>226</v>
      </c>
      <c r="B64" s="237">
        <v>1</v>
      </c>
      <c r="C64" s="37"/>
      <c r="D64" s="170"/>
      <c r="E64" s="507"/>
      <c r="F64" s="508"/>
      <c r="G64" s="503"/>
      <c r="H64" s="78"/>
      <c r="J64" s="137"/>
    </row>
    <row r="65" spans="1:10" ht="12.75" customHeight="1">
      <c r="A65" s="173" t="s">
        <v>361</v>
      </c>
      <c r="B65" s="173" t="s">
        <v>191</v>
      </c>
      <c r="D65" s="502" t="s">
        <v>53</v>
      </c>
      <c r="E65" s="509" t="s">
        <v>86</v>
      </c>
      <c r="F65" s="510"/>
      <c r="G65" s="504" t="s">
        <v>89</v>
      </c>
      <c r="H65" s="78"/>
      <c r="J65" s="137"/>
    </row>
    <row r="66" spans="1:10" ht="12.75" customHeight="1">
      <c r="A66" s="141"/>
      <c r="B66" s="141"/>
      <c r="C66" s="140"/>
      <c r="D66" s="503"/>
      <c r="E66" s="511"/>
      <c r="F66" s="506"/>
      <c r="G66" s="505"/>
      <c r="H66" s="78"/>
      <c r="J66" s="137"/>
    </row>
    <row r="67" spans="1:10" ht="12.75" customHeight="1">
      <c r="A67" s="78"/>
      <c r="D67" s="503"/>
      <c r="E67" s="26"/>
      <c r="G67" s="504" t="s">
        <v>90</v>
      </c>
      <c r="H67" s="78"/>
      <c r="J67" s="137"/>
    </row>
    <row r="68" spans="1:10" ht="12.75" customHeight="1">
      <c r="A68" s="78"/>
      <c r="D68" s="503"/>
      <c r="E68" s="78"/>
      <c r="F68" s="137"/>
      <c r="G68" s="503"/>
      <c r="H68" s="78"/>
      <c r="J68" s="137"/>
    </row>
    <row r="69" spans="1:10" ht="12.75" customHeight="1">
      <c r="A69" s="78"/>
      <c r="D69" s="78"/>
      <c r="E69" s="78"/>
      <c r="F69" s="137"/>
      <c r="G69" s="503"/>
      <c r="H69" s="78"/>
      <c r="J69" s="137"/>
    </row>
    <row r="70" spans="1:10" ht="12.75" customHeight="1">
      <c r="A70" s="78"/>
      <c r="D70" s="78"/>
      <c r="E70" s="78"/>
      <c r="F70" s="137"/>
      <c r="G70" s="513" t="s">
        <v>91</v>
      </c>
      <c r="H70" s="78"/>
      <c r="J70" s="137"/>
    </row>
    <row r="71" spans="1:10" ht="12.75" customHeight="1">
      <c r="A71" s="78"/>
      <c r="D71" s="78"/>
      <c r="E71" s="78"/>
      <c r="F71" s="137"/>
      <c r="G71" s="514"/>
      <c r="H71" s="78"/>
      <c r="J71" s="137"/>
    </row>
    <row r="72" spans="1:10" ht="12" customHeight="1">
      <c r="A72" s="78"/>
      <c r="D72" s="78"/>
      <c r="E72" s="78"/>
      <c r="F72" s="137"/>
      <c r="G72" s="504" t="s">
        <v>368</v>
      </c>
      <c r="H72" s="78"/>
      <c r="J72" s="137"/>
    </row>
    <row r="73" spans="1:12" ht="42" customHeight="1">
      <c r="A73" s="78"/>
      <c r="D73" s="231"/>
      <c r="E73" s="26"/>
      <c r="G73" s="512"/>
      <c r="H73" s="78"/>
      <c r="J73" s="137"/>
      <c r="K73" s="137"/>
      <c r="L73" s="137"/>
    </row>
    <row r="74" spans="1:10" ht="12" customHeight="1">
      <c r="A74" s="172" t="s">
        <v>199</v>
      </c>
      <c r="B74" s="141"/>
      <c r="C74" s="141"/>
      <c r="D74" s="502" t="s">
        <v>348</v>
      </c>
      <c r="E74" s="509" t="s">
        <v>87</v>
      </c>
      <c r="F74" s="402"/>
      <c r="G74" s="173" t="s">
        <v>200</v>
      </c>
      <c r="H74" s="232"/>
      <c r="I74" s="141"/>
      <c r="J74" s="136"/>
    </row>
    <row r="75" spans="1:10" ht="13.5" customHeight="1">
      <c r="A75" s="412" t="s">
        <v>253</v>
      </c>
      <c r="B75" s="515"/>
      <c r="C75" s="515"/>
      <c r="D75" s="503"/>
      <c r="E75" s="412"/>
      <c r="F75" s="413"/>
      <c r="G75" s="137"/>
      <c r="H75" s="78"/>
      <c r="J75" s="137"/>
    </row>
    <row r="76" spans="1:10" ht="12.75" customHeight="1">
      <c r="A76" s="511"/>
      <c r="B76" s="515"/>
      <c r="C76" s="515"/>
      <c r="D76" s="503"/>
      <c r="E76" s="507"/>
      <c r="F76" s="508"/>
      <c r="G76" s="137"/>
      <c r="H76" s="78"/>
      <c r="J76" s="137"/>
    </row>
    <row r="77" spans="1:10" ht="12.75" customHeight="1">
      <c r="A77" s="235" t="s">
        <v>225</v>
      </c>
      <c r="B77" s="241">
        <f>'D. Résultats'!H34</f>
      </c>
      <c r="D77" s="503"/>
      <c r="E77" s="509" t="s">
        <v>366</v>
      </c>
      <c r="F77" s="510"/>
      <c r="G77" s="502" t="s">
        <v>92</v>
      </c>
      <c r="H77" s="78"/>
      <c r="J77" s="137"/>
    </row>
    <row r="78" spans="1:10" ht="13.5" customHeight="1">
      <c r="A78" s="235" t="s">
        <v>226</v>
      </c>
      <c r="B78" s="237">
        <v>0</v>
      </c>
      <c r="C78" s="230"/>
      <c r="D78" s="231"/>
      <c r="E78" s="511"/>
      <c r="F78" s="506"/>
      <c r="G78" s="503"/>
      <c r="J78" s="137"/>
    </row>
    <row r="79" spans="1:10" ht="12.75" customHeight="1">
      <c r="A79" s="173" t="s">
        <v>361</v>
      </c>
      <c r="B79" s="173" t="s">
        <v>191</v>
      </c>
      <c r="D79" s="502" t="s">
        <v>349</v>
      </c>
      <c r="E79" s="509" t="s">
        <v>369</v>
      </c>
      <c r="F79" s="516"/>
      <c r="G79" s="504" t="s">
        <v>367</v>
      </c>
      <c r="H79" s="78"/>
      <c r="J79" s="137"/>
    </row>
    <row r="80" spans="1:10" ht="35.25" customHeight="1">
      <c r="A80" s="141"/>
      <c r="B80" s="141"/>
      <c r="D80" s="503"/>
      <c r="E80" s="511"/>
      <c r="F80" s="515"/>
      <c r="G80" s="505"/>
      <c r="H80" s="78"/>
      <c r="J80" s="137"/>
    </row>
    <row r="81" spans="1:10" ht="30" customHeight="1">
      <c r="A81" s="78"/>
      <c r="D81" s="503"/>
      <c r="E81" s="26"/>
      <c r="G81" s="243" t="s">
        <v>93</v>
      </c>
      <c r="H81" s="78"/>
      <c r="J81" s="137"/>
    </row>
    <row r="82" spans="1:10" ht="24">
      <c r="A82" s="139"/>
      <c r="B82" s="14"/>
      <c r="C82" s="14"/>
      <c r="D82" s="512"/>
      <c r="E82" s="139"/>
      <c r="F82" s="245"/>
      <c r="G82" s="318" t="s">
        <v>94</v>
      </c>
      <c r="H82" s="139"/>
      <c r="I82" s="14"/>
      <c r="J82" s="138"/>
    </row>
    <row r="83" spans="1:10" ht="12.75" customHeight="1">
      <c r="A83" s="533"/>
      <c r="B83" s="480"/>
      <c r="C83" s="480"/>
      <c r="D83" s="480"/>
      <c r="E83" s="480"/>
      <c r="F83" s="480"/>
      <c r="G83" s="480"/>
      <c r="H83" s="480"/>
      <c r="I83" s="480"/>
      <c r="J83" s="480"/>
    </row>
    <row r="84" spans="1:10" ht="12.75" customHeight="1">
      <c r="A84" s="480"/>
      <c r="B84" s="480"/>
      <c r="C84" s="480"/>
      <c r="D84" s="480"/>
      <c r="E84" s="480"/>
      <c r="F84" s="480"/>
      <c r="G84" s="480"/>
      <c r="H84" s="480"/>
      <c r="I84" s="480"/>
      <c r="J84" s="480"/>
    </row>
    <row r="85" spans="1:10" ht="12.75" customHeight="1">
      <c r="A85" s="2"/>
      <c r="B85" s="2"/>
      <c r="C85" s="2"/>
      <c r="D85" s="2"/>
      <c r="E85" s="2"/>
      <c r="F85" s="2"/>
      <c r="G85" s="2"/>
      <c r="H85" s="2"/>
      <c r="I85" s="2"/>
      <c r="J85" s="2"/>
    </row>
  </sheetData>
  <mergeCells count="59">
    <mergeCell ref="A83:J84"/>
    <mergeCell ref="A1:J1"/>
    <mergeCell ref="A4:J6"/>
    <mergeCell ref="E19:F20"/>
    <mergeCell ref="G15:G18"/>
    <mergeCell ref="G19:G20"/>
    <mergeCell ref="A14:B16"/>
    <mergeCell ref="G41:G44"/>
    <mergeCell ref="A8:J9"/>
    <mergeCell ref="G21:G22"/>
    <mergeCell ref="G31:G34"/>
    <mergeCell ref="E13:F14"/>
    <mergeCell ref="E25:F26"/>
    <mergeCell ref="E23:F24"/>
    <mergeCell ref="G25:G26"/>
    <mergeCell ref="E31:F33"/>
    <mergeCell ref="E27:F29"/>
    <mergeCell ref="E15:F18"/>
    <mergeCell ref="D19:D23"/>
    <mergeCell ref="E21:F22"/>
    <mergeCell ref="D31:D34"/>
    <mergeCell ref="D13:D17"/>
    <mergeCell ref="A2:G3"/>
    <mergeCell ref="G49:G50"/>
    <mergeCell ref="G38:G39"/>
    <mergeCell ref="A28:B31"/>
    <mergeCell ref="A37:C40"/>
    <mergeCell ref="E36:F39"/>
    <mergeCell ref="D36:D39"/>
    <mergeCell ref="D41:D44"/>
    <mergeCell ref="E41:F44"/>
    <mergeCell ref="D27:D30"/>
    <mergeCell ref="D53:D56"/>
    <mergeCell ref="E50:F52"/>
    <mergeCell ref="E47:F49"/>
    <mergeCell ref="B52:B54"/>
    <mergeCell ref="D47:D50"/>
    <mergeCell ref="A48:C49"/>
    <mergeCell ref="G53:G54"/>
    <mergeCell ref="E74:F76"/>
    <mergeCell ref="G67:G69"/>
    <mergeCell ref="G65:G66"/>
    <mergeCell ref="G63:G64"/>
    <mergeCell ref="E53:F54"/>
    <mergeCell ref="A75:C76"/>
    <mergeCell ref="A61:B62"/>
    <mergeCell ref="E77:F78"/>
    <mergeCell ref="E79:F80"/>
    <mergeCell ref="D60:D63"/>
    <mergeCell ref="D74:D77"/>
    <mergeCell ref="D79:D82"/>
    <mergeCell ref="D65:D68"/>
    <mergeCell ref="G77:G78"/>
    <mergeCell ref="G79:G80"/>
    <mergeCell ref="E63:F64"/>
    <mergeCell ref="E60:F62"/>
    <mergeCell ref="E65:F66"/>
    <mergeCell ref="G72:G73"/>
    <mergeCell ref="G70:G71"/>
  </mergeCells>
  <printOptions/>
  <pageMargins left="0.46" right="0.05" top="0.24" bottom="0.25" header="0.13" footer="0.3"/>
  <pageSetup fitToHeight="2" horizontalDpi="300" verticalDpi="300" orientation="landscape" paperSize="9" scale="91" r:id="rId1"/>
  <headerFooter alignWithMargins="0">
    <oddFooter>&amp;R&amp;A, MSH/INFORM, Inventory Management Assessment Tool (&amp;F), version 1</oddFooter>
  </headerFooter>
  <rowBreaks count="1" manualBreakCount="1">
    <brk id="44" max="255" man="1"/>
  </rowBreaks>
  <colBreaks count="1" manualBreakCount="1">
    <brk id="10" max="84" man="1"/>
  </colBreaks>
</worksheet>
</file>

<file path=xl/worksheets/sheet8.xml><?xml version="1.0" encoding="utf-8"?>
<worksheet xmlns="http://schemas.openxmlformats.org/spreadsheetml/2006/main" xmlns:r="http://schemas.openxmlformats.org/officeDocument/2006/relationships">
  <sheetPr codeName="Sheet4">
    <pageSetUpPr fitToPage="1"/>
  </sheetPr>
  <dimension ref="A1:M73"/>
  <sheetViews>
    <sheetView showGridLines="0" zoomScale="75" zoomScaleNormal="75" workbookViewId="0" topLeftCell="A14">
      <selection activeCell="D20" sqref="D20"/>
    </sheetView>
  </sheetViews>
  <sheetFormatPr defaultColWidth="9.140625" defaultRowHeight="12.75"/>
  <cols>
    <col min="1" max="1" width="33.28125" style="15" customWidth="1"/>
    <col min="2" max="2" width="33.8515625" style="15" customWidth="1"/>
    <col min="3" max="3" width="45.28125" style="15" customWidth="1"/>
    <col min="4" max="4" width="56.8515625" style="15" customWidth="1"/>
    <col min="5" max="5" width="1.421875" style="15" customWidth="1"/>
    <col min="6" max="16384" width="9.140625" style="15" customWidth="1"/>
  </cols>
  <sheetData>
    <row r="1" spans="1:4" ht="18">
      <c r="A1" s="544" t="s">
        <v>247</v>
      </c>
      <c r="B1" s="498"/>
      <c r="C1" s="498"/>
      <c r="D1" s="498"/>
    </row>
    <row r="2" spans="1:4" ht="20.25">
      <c r="A2" s="545" t="s">
        <v>154</v>
      </c>
      <c r="B2" s="498"/>
      <c r="C2" s="498"/>
      <c r="D2" s="498"/>
    </row>
    <row r="3" ht="12.75" customHeight="1"/>
    <row r="4" spans="1:4" ht="12.75">
      <c r="A4" s="308" t="s">
        <v>343</v>
      </c>
      <c r="B4" s="308" t="s">
        <v>344</v>
      </c>
      <c r="C4" s="308" t="s">
        <v>331</v>
      </c>
      <c r="D4" s="309"/>
    </row>
    <row r="5" spans="1:4" ht="12.75">
      <c r="A5" s="307" t="s">
        <v>333</v>
      </c>
      <c r="B5" s="167"/>
      <c r="C5" s="167"/>
      <c r="D5" s="168"/>
    </row>
    <row r="6" spans="1:4" ht="12.75">
      <c r="A6" s="537" t="s">
        <v>332</v>
      </c>
      <c r="B6" s="551" t="s">
        <v>152</v>
      </c>
      <c r="C6" s="550" t="s">
        <v>98</v>
      </c>
      <c r="D6" s="510"/>
    </row>
    <row r="7" spans="1:4" ht="12.75">
      <c r="A7" s="538"/>
      <c r="B7" s="503"/>
      <c r="C7" s="511"/>
      <c r="D7" s="506"/>
    </row>
    <row r="8" spans="1:4" ht="12.75">
      <c r="A8" s="538"/>
      <c r="B8" s="503"/>
      <c r="C8" s="511"/>
      <c r="D8" s="506"/>
    </row>
    <row r="9" spans="1:4" ht="12.75">
      <c r="A9" s="310"/>
      <c r="B9" s="503"/>
      <c r="C9" s="511"/>
      <c r="D9" s="506"/>
    </row>
    <row r="10" spans="1:4" ht="12.75">
      <c r="A10" s="307" t="s">
        <v>334</v>
      </c>
      <c r="B10" s="169"/>
      <c r="C10" s="169"/>
      <c r="D10" s="306"/>
    </row>
    <row r="11" spans="1:4" ht="12.75">
      <c r="A11" s="546" t="s">
        <v>335</v>
      </c>
      <c r="B11" s="537" t="s">
        <v>96</v>
      </c>
      <c r="C11" s="550" t="s">
        <v>345</v>
      </c>
      <c r="D11" s="555"/>
    </row>
    <row r="12" spans="1:4" ht="12.75">
      <c r="A12" s="547"/>
      <c r="B12" s="548"/>
      <c r="C12" s="483"/>
      <c r="D12" s="556"/>
    </row>
    <row r="13" spans="1:4" ht="15.75" customHeight="1">
      <c r="A13" s="547"/>
      <c r="B13" s="549"/>
      <c r="C13" s="557"/>
      <c r="D13" s="558"/>
    </row>
    <row r="14" spans="1:4" ht="12.75" customHeight="1">
      <c r="A14" s="546" t="s">
        <v>336</v>
      </c>
      <c r="B14" s="537" t="s">
        <v>346</v>
      </c>
      <c r="C14" s="42" t="s">
        <v>337</v>
      </c>
      <c r="D14" s="43"/>
    </row>
    <row r="15" spans="1:4" ht="12.75">
      <c r="A15" s="546"/>
      <c r="B15" s="503"/>
      <c r="C15" s="44"/>
      <c r="D15" s="45"/>
    </row>
    <row r="16" spans="1:4" ht="27" customHeight="1">
      <c r="A16" s="564"/>
      <c r="B16" s="512"/>
      <c r="C16" s="46"/>
      <c r="D16" s="47"/>
    </row>
    <row r="17" spans="1:4" ht="12.75" customHeight="1">
      <c r="A17" s="537" t="s">
        <v>338</v>
      </c>
      <c r="B17" s="537" t="s">
        <v>97</v>
      </c>
      <c r="C17" s="561" t="s">
        <v>202</v>
      </c>
      <c r="D17" s="510"/>
    </row>
    <row r="18" spans="1:4" ht="12.75" customHeight="1">
      <c r="A18" s="503"/>
      <c r="B18" s="538"/>
      <c r="C18" s="511"/>
      <c r="D18" s="506"/>
    </row>
    <row r="19" spans="1:4" ht="12.75" customHeight="1">
      <c r="A19" s="514"/>
      <c r="B19" s="538"/>
      <c r="C19" s="507"/>
      <c r="D19" s="508"/>
    </row>
    <row r="20" spans="1:4" ht="15" customHeight="1">
      <c r="A20" s="514"/>
      <c r="B20" s="503"/>
      <c r="C20" s="550" t="s">
        <v>151</v>
      </c>
      <c r="D20" s="20" t="s">
        <v>370</v>
      </c>
    </row>
    <row r="21" spans="1:4" ht="14.25" customHeight="1">
      <c r="A21" s="179"/>
      <c r="B21" s="514"/>
      <c r="C21" s="557"/>
      <c r="D21" s="57" t="s">
        <v>203</v>
      </c>
    </row>
    <row r="22" spans="1:4" ht="14.25">
      <c r="A22" s="541" t="s">
        <v>347</v>
      </c>
      <c r="B22" s="514"/>
      <c r="C22" s="550" t="s">
        <v>205</v>
      </c>
      <c r="D22" s="58" t="s">
        <v>204</v>
      </c>
    </row>
    <row r="23" spans="1:4" ht="13.5" customHeight="1">
      <c r="A23" s="483"/>
      <c r="B23" s="60"/>
      <c r="C23" s="507"/>
      <c r="D23" s="21"/>
    </row>
    <row r="24" spans="1:4" ht="12.75" customHeight="1">
      <c r="A24" s="483"/>
      <c r="B24" s="55"/>
      <c r="C24" s="56" t="s">
        <v>206</v>
      </c>
      <c r="D24" s="59" t="s">
        <v>208</v>
      </c>
    </row>
    <row r="25" spans="1:4" ht="12.75">
      <c r="A25" s="483"/>
      <c r="B25" s="55"/>
      <c r="C25" s="46"/>
      <c r="D25" s="21" t="s">
        <v>209</v>
      </c>
    </row>
    <row r="26" spans="1:4" ht="12.75">
      <c r="A26" s="179"/>
      <c r="B26" s="55"/>
      <c r="C26" s="56" t="s">
        <v>207</v>
      </c>
      <c r="D26" s="20" t="s">
        <v>210</v>
      </c>
    </row>
    <row r="27" spans="1:4" ht="12.75">
      <c r="A27" s="539" t="s">
        <v>95</v>
      </c>
      <c r="B27" s="55"/>
      <c r="C27" s="46"/>
      <c r="D27" s="21" t="s">
        <v>211</v>
      </c>
    </row>
    <row r="28" spans="1:4" ht="12.75">
      <c r="A28" s="514"/>
      <c r="B28" s="48"/>
      <c r="C28" s="42" t="s">
        <v>212</v>
      </c>
      <c r="D28" s="20" t="s">
        <v>214</v>
      </c>
    </row>
    <row r="29" spans="1:4" ht="12.75">
      <c r="A29" s="514"/>
      <c r="B29" s="49"/>
      <c r="C29" s="46"/>
      <c r="D29" s="21" t="s">
        <v>215</v>
      </c>
    </row>
    <row r="30" spans="1:4" ht="12.75">
      <c r="A30" s="514"/>
      <c r="B30" s="49"/>
      <c r="C30" s="42" t="s">
        <v>213</v>
      </c>
      <c r="D30" s="20" t="s">
        <v>214</v>
      </c>
    </row>
    <row r="31" spans="1:4" ht="12.75" customHeight="1">
      <c r="A31" s="540"/>
      <c r="B31" s="50"/>
      <c r="C31" s="46"/>
      <c r="D31" s="21" t="s">
        <v>216</v>
      </c>
    </row>
    <row r="32" spans="1:4" ht="31.5" customHeight="1">
      <c r="A32" s="542" t="s">
        <v>99</v>
      </c>
      <c r="B32" s="543"/>
      <c r="C32" s="543"/>
      <c r="D32" s="543"/>
    </row>
    <row r="33" spans="1:4" ht="12.75">
      <c r="A33" s="562" t="s">
        <v>100</v>
      </c>
      <c r="B33" s="563"/>
      <c r="C33" s="563"/>
      <c r="D33" s="563"/>
    </row>
    <row r="34" spans="1:4" ht="12.75">
      <c r="A34" s="79" t="s">
        <v>217</v>
      </c>
      <c r="B34" s="80"/>
      <c r="C34" s="80"/>
      <c r="D34" s="81"/>
    </row>
    <row r="35" spans="1:4" ht="12.75">
      <c r="A35" s="80" t="s">
        <v>227</v>
      </c>
      <c r="B35" s="80"/>
      <c r="C35" s="80"/>
      <c r="D35" s="81"/>
    </row>
    <row r="36" spans="1:4" ht="12.75">
      <c r="A36" s="536" t="s">
        <v>218</v>
      </c>
      <c r="B36" s="435"/>
      <c r="C36" s="435"/>
      <c r="D36" s="435"/>
    </row>
    <row r="37" spans="1:4" ht="12.75">
      <c r="A37" s="435"/>
      <c r="B37" s="435"/>
      <c r="C37" s="435"/>
      <c r="D37" s="435"/>
    </row>
    <row r="38" spans="1:4" ht="12.75">
      <c r="A38" s="559" t="s">
        <v>228</v>
      </c>
      <c r="B38" s="480"/>
      <c r="C38" s="480"/>
      <c r="D38" s="480"/>
    </row>
    <row r="39" spans="1:4" ht="12.75">
      <c r="A39" s="480"/>
      <c r="B39" s="480"/>
      <c r="C39" s="480"/>
      <c r="D39" s="480"/>
    </row>
    <row r="40" spans="1:13" ht="12.75">
      <c r="A40" s="536" t="s">
        <v>219</v>
      </c>
      <c r="B40" s="501"/>
      <c r="C40" s="501"/>
      <c r="D40" s="501"/>
      <c r="E40" s="13"/>
      <c r="F40" s="23"/>
      <c r="G40" s="23"/>
      <c r="H40" s="23"/>
      <c r="I40" s="23"/>
      <c r="J40" s="23"/>
      <c r="K40" s="24"/>
      <c r="L40" s="24"/>
      <c r="M40" s="24"/>
    </row>
    <row r="41" spans="1:13" ht="12.75">
      <c r="A41" s="501"/>
      <c r="B41" s="501"/>
      <c r="C41" s="501"/>
      <c r="D41" s="501"/>
      <c r="E41" s="13"/>
      <c r="F41" s="23"/>
      <c r="G41" s="23"/>
      <c r="H41" s="23"/>
      <c r="I41" s="23"/>
      <c r="J41" s="23"/>
      <c r="K41" s="24"/>
      <c r="L41" s="24"/>
      <c r="M41" s="24"/>
    </row>
    <row r="42" spans="4:13" ht="12.75">
      <c r="D42" s="13"/>
      <c r="E42" s="13"/>
      <c r="F42" s="23"/>
      <c r="G42" s="23"/>
      <c r="H42" s="23"/>
      <c r="I42" s="23"/>
      <c r="J42" s="23"/>
      <c r="K42" s="24"/>
      <c r="L42" s="24"/>
      <c r="M42" s="24"/>
    </row>
    <row r="43" spans="4:13" ht="12.75">
      <c r="D43" s="13"/>
      <c r="E43" s="13"/>
      <c r="F43" s="23"/>
      <c r="G43" s="23"/>
      <c r="H43" s="23"/>
      <c r="I43" s="23"/>
      <c r="J43" s="23"/>
      <c r="K43" s="24"/>
      <c r="L43" s="24"/>
      <c r="M43" s="24"/>
    </row>
    <row r="44" spans="4:13" ht="12.75">
      <c r="D44" s="13"/>
      <c r="E44" s="553"/>
      <c r="F44" s="552"/>
      <c r="G44" s="552"/>
      <c r="H44" s="552"/>
      <c r="I44" s="552"/>
      <c r="J44" s="23"/>
      <c r="K44" s="24"/>
      <c r="L44" s="24"/>
      <c r="M44" s="24"/>
    </row>
    <row r="45" spans="4:13" ht="12.75">
      <c r="D45" s="25"/>
      <c r="E45" s="13"/>
      <c r="F45" s="13"/>
      <c r="G45" s="13"/>
      <c r="H45" s="13"/>
      <c r="I45" s="13"/>
      <c r="J45" s="23"/>
      <c r="K45" s="24"/>
      <c r="L45" s="24"/>
      <c r="M45" s="24"/>
    </row>
    <row r="46" spans="4:13" ht="12.75">
      <c r="D46" s="25"/>
      <c r="E46" s="13"/>
      <c r="F46" s="13"/>
      <c r="G46" s="13"/>
      <c r="H46" s="13"/>
      <c r="I46" s="13"/>
      <c r="J46" s="23"/>
      <c r="K46" s="24"/>
      <c r="L46" s="24"/>
      <c r="M46" s="24"/>
    </row>
    <row r="47" spans="4:13" ht="12.75">
      <c r="D47" s="24"/>
      <c r="E47" s="24"/>
      <c r="F47" s="24"/>
      <c r="G47" s="24"/>
      <c r="H47" s="24"/>
      <c r="I47" s="24"/>
      <c r="J47" s="23"/>
      <c r="K47" s="24"/>
      <c r="L47" s="24"/>
      <c r="M47" s="24"/>
    </row>
    <row r="48" spans="4:13" ht="12.75">
      <c r="D48" s="24"/>
      <c r="E48" s="24"/>
      <c r="F48" s="24"/>
      <c r="G48" s="24"/>
      <c r="H48" s="24"/>
      <c r="I48" s="24"/>
      <c r="J48" s="24"/>
      <c r="K48" s="24"/>
      <c r="L48" s="24"/>
      <c r="M48" s="24"/>
    </row>
    <row r="49" spans="4:13" ht="12.75">
      <c r="D49" s="24"/>
      <c r="E49" s="24"/>
      <c r="F49" s="24"/>
      <c r="G49" s="24"/>
      <c r="H49" s="24"/>
      <c r="I49" s="24"/>
      <c r="J49" s="24"/>
      <c r="K49" s="24"/>
      <c r="L49" s="24"/>
      <c r="M49" s="24"/>
    </row>
    <row r="50" spans="4:13" ht="12.75">
      <c r="D50" s="24"/>
      <c r="E50" s="24"/>
      <c r="F50" s="24"/>
      <c r="G50" s="22"/>
      <c r="H50" s="24"/>
      <c r="I50" s="24"/>
      <c r="J50" s="24"/>
      <c r="K50" s="24"/>
      <c r="L50" s="24"/>
      <c r="M50" s="24"/>
    </row>
    <row r="51" spans="4:13" ht="12.75">
      <c r="D51" s="24"/>
      <c r="E51" s="13"/>
      <c r="F51" s="13"/>
      <c r="G51" s="553"/>
      <c r="H51" s="552"/>
      <c r="I51" s="552"/>
      <c r="J51" s="552"/>
      <c r="K51" s="552"/>
      <c r="L51" s="552"/>
      <c r="M51" s="24"/>
    </row>
    <row r="52" spans="4:13" ht="12.75">
      <c r="D52" s="24"/>
      <c r="E52" s="13"/>
      <c r="F52" s="13"/>
      <c r="G52" s="552"/>
      <c r="H52" s="552"/>
      <c r="I52" s="552"/>
      <c r="J52" s="552"/>
      <c r="K52" s="552"/>
      <c r="L52" s="552"/>
      <c r="M52" s="24"/>
    </row>
    <row r="53" spans="4:13" ht="12.75">
      <c r="D53" s="24"/>
      <c r="E53" s="13"/>
      <c r="F53" s="13"/>
      <c r="G53" s="552"/>
      <c r="H53" s="552"/>
      <c r="I53" s="552"/>
      <c r="J53" s="552"/>
      <c r="K53" s="552"/>
      <c r="L53" s="552"/>
      <c r="M53" s="24"/>
    </row>
    <row r="54" spans="4:13" ht="12.75">
      <c r="D54" s="24"/>
      <c r="E54" s="13"/>
      <c r="F54" s="13"/>
      <c r="G54" s="552"/>
      <c r="H54" s="552"/>
      <c r="I54" s="552"/>
      <c r="J54" s="552"/>
      <c r="K54" s="552"/>
      <c r="L54" s="552"/>
      <c r="M54" s="24"/>
    </row>
    <row r="55" spans="4:13" ht="12.75">
      <c r="D55" s="24"/>
      <c r="E55" s="25"/>
      <c r="F55" s="25"/>
      <c r="G55" s="554"/>
      <c r="H55" s="553"/>
      <c r="I55" s="553"/>
      <c r="J55" s="553"/>
      <c r="K55" s="553"/>
      <c r="L55" s="553"/>
      <c r="M55" s="24"/>
    </row>
    <row r="56" spans="4:13" ht="12.75">
      <c r="D56" s="23"/>
      <c r="E56" s="25"/>
      <c r="F56" s="25"/>
      <c r="G56" s="553"/>
      <c r="H56" s="553"/>
      <c r="I56" s="553"/>
      <c r="J56" s="553"/>
      <c r="K56" s="553"/>
      <c r="L56" s="553"/>
      <c r="M56" s="24"/>
    </row>
    <row r="57" spans="4:13" ht="12.75">
      <c r="D57" s="23"/>
      <c r="E57" s="24"/>
      <c r="F57" s="24"/>
      <c r="G57" s="553"/>
      <c r="H57" s="553"/>
      <c r="I57" s="553"/>
      <c r="J57" s="553"/>
      <c r="K57" s="553"/>
      <c r="L57" s="553"/>
      <c r="M57" s="24"/>
    </row>
    <row r="58" spans="4:13" ht="12.75">
      <c r="D58" s="23"/>
      <c r="E58" s="24"/>
      <c r="F58" s="24"/>
      <c r="G58" s="553"/>
      <c r="H58" s="553"/>
      <c r="I58" s="553"/>
      <c r="J58" s="553"/>
      <c r="K58" s="553"/>
      <c r="L58" s="553"/>
      <c r="M58" s="24"/>
    </row>
    <row r="59" spans="4:13" ht="12.75">
      <c r="D59" s="23"/>
      <c r="E59" s="24"/>
      <c r="F59" s="24"/>
      <c r="G59" s="552"/>
      <c r="H59" s="552"/>
      <c r="I59" s="552"/>
      <c r="J59" s="552"/>
      <c r="K59" s="552"/>
      <c r="L59" s="552"/>
      <c r="M59" s="24"/>
    </row>
    <row r="60" spans="4:13" ht="12.75">
      <c r="D60" s="23"/>
      <c r="E60" s="24"/>
      <c r="F60" s="24"/>
      <c r="G60" s="560"/>
      <c r="H60" s="552"/>
      <c r="I60" s="552"/>
      <c r="J60" s="552"/>
      <c r="K60" s="552"/>
      <c r="L60" s="552"/>
      <c r="M60" s="24"/>
    </row>
    <row r="61" spans="4:13" ht="12.75">
      <c r="D61" s="23"/>
      <c r="E61" s="24"/>
      <c r="F61" s="24"/>
      <c r="G61" s="552"/>
      <c r="H61" s="552"/>
      <c r="I61" s="552"/>
      <c r="J61" s="552"/>
      <c r="K61" s="552"/>
      <c r="L61" s="552"/>
      <c r="M61" s="24"/>
    </row>
    <row r="62" spans="4:13" ht="12.75">
      <c r="D62" s="24"/>
      <c r="E62" s="24"/>
      <c r="F62" s="24"/>
      <c r="G62" s="552"/>
      <c r="H62" s="552"/>
      <c r="I62" s="552"/>
      <c r="J62" s="552"/>
      <c r="K62" s="552"/>
      <c r="L62" s="552"/>
      <c r="M62" s="24"/>
    </row>
    <row r="63" spans="4:13" ht="12.75">
      <c r="D63" s="24"/>
      <c r="E63" s="24"/>
      <c r="F63" s="24"/>
      <c r="G63" s="552"/>
      <c r="H63" s="552"/>
      <c r="I63" s="552"/>
      <c r="J63" s="552"/>
      <c r="K63" s="552"/>
      <c r="L63" s="552"/>
      <c r="M63" s="24"/>
    </row>
    <row r="64" spans="5:13" ht="12.75">
      <c r="E64" s="24"/>
      <c r="F64" s="24"/>
      <c r="G64" s="552"/>
      <c r="H64" s="552"/>
      <c r="I64" s="552"/>
      <c r="J64" s="552"/>
      <c r="K64" s="552"/>
      <c r="L64" s="552"/>
      <c r="M64" s="24"/>
    </row>
    <row r="65" spans="5:13" ht="12.75">
      <c r="E65" s="24"/>
      <c r="F65" s="24"/>
      <c r="G65" s="552"/>
      <c r="H65" s="552"/>
      <c r="I65" s="552"/>
      <c r="J65" s="552"/>
      <c r="K65" s="552"/>
      <c r="L65" s="552"/>
      <c r="M65" s="24"/>
    </row>
    <row r="66" spans="5:13" ht="12.75">
      <c r="E66" s="23"/>
      <c r="F66" s="23"/>
      <c r="G66" s="24"/>
      <c r="H66" s="24"/>
      <c r="I66" s="24"/>
      <c r="J66" s="24"/>
      <c r="K66" s="24"/>
      <c r="L66" s="24"/>
      <c r="M66" s="24"/>
    </row>
    <row r="67" spans="5:13" ht="12.75">
      <c r="E67" s="23"/>
      <c r="F67" s="23"/>
      <c r="G67" s="24"/>
      <c r="H67" s="24"/>
      <c r="I67" s="24"/>
      <c r="J67" s="24"/>
      <c r="K67" s="24"/>
      <c r="L67" s="24"/>
      <c r="M67" s="24"/>
    </row>
    <row r="68" spans="5:13" ht="12.75">
      <c r="E68" s="23"/>
      <c r="F68" s="23"/>
      <c r="G68" s="24"/>
      <c r="H68" s="24"/>
      <c r="I68" s="24"/>
      <c r="J68" s="24"/>
      <c r="K68" s="24"/>
      <c r="L68" s="24"/>
      <c r="M68" s="24"/>
    </row>
    <row r="69" spans="5:13" ht="12.75">
      <c r="E69" s="23"/>
      <c r="F69" s="23"/>
      <c r="G69" s="552"/>
      <c r="H69" s="552"/>
      <c r="I69" s="552"/>
      <c r="J69" s="552"/>
      <c r="K69" s="552"/>
      <c r="L69" s="552"/>
      <c r="M69" s="24"/>
    </row>
    <row r="70" spans="5:13" ht="12.75">
      <c r="E70" s="23"/>
      <c r="F70" s="23"/>
      <c r="G70" s="552"/>
      <c r="H70" s="552"/>
      <c r="I70" s="552"/>
      <c r="J70" s="552"/>
      <c r="K70" s="552"/>
      <c r="L70" s="552"/>
      <c r="M70" s="24"/>
    </row>
    <row r="71" spans="5:13" ht="12.75">
      <c r="E71" s="23"/>
      <c r="F71" s="23"/>
      <c r="G71" s="552"/>
      <c r="H71" s="552"/>
      <c r="I71" s="552"/>
      <c r="J71" s="552"/>
      <c r="K71" s="552"/>
      <c r="L71" s="552"/>
      <c r="M71" s="24"/>
    </row>
    <row r="72" spans="5:13" ht="12.75">
      <c r="E72" s="24"/>
      <c r="F72" s="24"/>
      <c r="G72" s="24"/>
      <c r="H72" s="24"/>
      <c r="I72" s="24"/>
      <c r="J72" s="24"/>
      <c r="K72" s="24"/>
      <c r="L72" s="24"/>
      <c r="M72" s="24"/>
    </row>
    <row r="73" spans="5:13" ht="12.75">
      <c r="E73" s="24"/>
      <c r="F73" s="24"/>
      <c r="G73" s="24"/>
      <c r="H73" s="24"/>
      <c r="I73" s="24"/>
      <c r="J73" s="24"/>
      <c r="K73" s="24"/>
      <c r="L73" s="24"/>
      <c r="M73" s="24"/>
    </row>
  </sheetData>
  <mergeCells count="28">
    <mergeCell ref="A40:D41"/>
    <mergeCell ref="C11:D13"/>
    <mergeCell ref="A38:D39"/>
    <mergeCell ref="G60:L62"/>
    <mergeCell ref="C17:D19"/>
    <mergeCell ref="C22:C23"/>
    <mergeCell ref="A33:D33"/>
    <mergeCell ref="B14:B16"/>
    <mergeCell ref="A14:A16"/>
    <mergeCell ref="C20:C21"/>
    <mergeCell ref="G69:L71"/>
    <mergeCell ref="G63:L65"/>
    <mergeCell ref="E44:I44"/>
    <mergeCell ref="G51:L54"/>
    <mergeCell ref="G55:L59"/>
    <mergeCell ref="A1:D1"/>
    <mergeCell ref="A2:D2"/>
    <mergeCell ref="A11:A13"/>
    <mergeCell ref="B11:B13"/>
    <mergeCell ref="C6:D9"/>
    <mergeCell ref="B6:B9"/>
    <mergeCell ref="A36:D37"/>
    <mergeCell ref="A6:A8"/>
    <mergeCell ref="A27:A31"/>
    <mergeCell ref="A22:A25"/>
    <mergeCell ref="A17:A20"/>
    <mergeCell ref="A32:D32"/>
    <mergeCell ref="B17:B22"/>
  </mergeCells>
  <printOptions/>
  <pageMargins left="0.41" right="0.24" top="0.48" bottom="0.2" header="0.5" footer="0.26"/>
  <pageSetup fitToHeight="1" fitToWidth="1" horizontalDpi="300" verticalDpi="300" orientation="landscape" paperSize="9" scale="82" r:id="rId2"/>
  <headerFooter alignWithMargins="0">
    <oddFooter>&amp;R&amp;A, MSH/INFORM: Inventory Management Assessment Tool (&amp;F), version 1</oddFooter>
  </headerFooter>
  <drawing r:id="rId1"/>
</worksheet>
</file>

<file path=xl/worksheets/sheet9.xml><?xml version="1.0" encoding="utf-8"?>
<worksheet xmlns="http://schemas.openxmlformats.org/spreadsheetml/2006/main" xmlns:r="http://schemas.openxmlformats.org/officeDocument/2006/relationships">
  <sheetPr codeName="Sheet5">
    <pageSetUpPr fitToPage="1"/>
  </sheetPr>
  <dimension ref="B1:J48"/>
  <sheetViews>
    <sheetView showGridLines="0" zoomScale="75" zoomScaleNormal="75" workbookViewId="0" topLeftCell="A1">
      <selection activeCell="I11" sqref="I11"/>
    </sheetView>
  </sheetViews>
  <sheetFormatPr defaultColWidth="9.140625" defaultRowHeight="12.75"/>
  <cols>
    <col min="1" max="1" width="3.28125" style="82" customWidth="1"/>
    <col min="2" max="2" width="4.7109375" style="82" customWidth="1"/>
    <col min="3" max="3" width="10.57421875" style="82" customWidth="1"/>
    <col min="4" max="4" width="16.140625" style="82" customWidth="1"/>
    <col min="5" max="5" width="10.7109375" style="82" customWidth="1"/>
    <col min="6" max="6" width="11.00390625" style="82" customWidth="1"/>
    <col min="7" max="7" width="9.7109375" style="82" customWidth="1"/>
    <col min="8" max="8" width="16.57421875" style="82" customWidth="1"/>
    <col min="9" max="9" width="27.140625" style="82" customWidth="1"/>
    <col min="10" max="10" width="0.85546875" style="82" customWidth="1"/>
    <col min="11" max="16384" width="9.140625" style="82" customWidth="1"/>
  </cols>
  <sheetData>
    <row r="1" spans="3:10" ht="18">
      <c r="C1" s="544" t="s">
        <v>247</v>
      </c>
      <c r="D1" s="498"/>
      <c r="E1" s="498"/>
      <c r="F1" s="498"/>
      <c r="G1" s="498"/>
      <c r="H1" s="498"/>
      <c r="I1" s="498"/>
      <c r="J1" s="498"/>
    </row>
    <row r="2" spans="2:10" ht="20.25">
      <c r="B2" s="565" t="s">
        <v>330</v>
      </c>
      <c r="C2" s="566"/>
      <c r="D2" s="566"/>
      <c r="E2" s="566"/>
      <c r="F2" s="566"/>
      <c r="G2" s="566"/>
      <c r="H2" s="566"/>
      <c r="I2" s="566"/>
      <c r="J2" s="301"/>
    </row>
    <row r="3" ht="18">
      <c r="C3" s="146"/>
    </row>
    <row r="4" spans="2:10" ht="9.75" customHeight="1">
      <c r="B4" s="200"/>
      <c r="C4" s="201"/>
      <c r="D4" s="202"/>
      <c r="E4" s="202"/>
      <c r="F4" s="202"/>
      <c r="G4" s="202"/>
      <c r="H4" s="202"/>
      <c r="I4" s="202"/>
      <c r="J4" s="203"/>
    </row>
    <row r="5" spans="2:10" ht="12.75">
      <c r="B5" s="204"/>
      <c r="C5" s="18"/>
      <c r="D5" s="18"/>
      <c r="E5" s="18"/>
      <c r="F5" s="18"/>
      <c r="G5" s="18"/>
      <c r="H5" s="18"/>
      <c r="I5" s="18"/>
      <c r="J5" s="205"/>
    </row>
    <row r="6" spans="2:10" ht="12.75">
      <c r="B6" s="204"/>
      <c r="C6" s="83" t="s">
        <v>275</v>
      </c>
      <c r="D6" s="84"/>
      <c r="E6" s="85"/>
      <c r="F6" s="86"/>
      <c r="G6" s="86"/>
      <c r="H6" s="86"/>
      <c r="I6" s="86"/>
      <c r="J6" s="206"/>
    </row>
    <row r="7" spans="2:10" ht="12.75">
      <c r="B7" s="204"/>
      <c r="C7" s="87" t="s">
        <v>371</v>
      </c>
      <c r="D7" s="86"/>
      <c r="E7" s="86"/>
      <c r="F7" s="88"/>
      <c r="G7" s="88"/>
      <c r="H7" s="86"/>
      <c r="I7" s="86"/>
      <c r="J7" s="206"/>
    </row>
    <row r="8" spans="2:10" ht="13.5" thickBot="1">
      <c r="B8" s="204"/>
      <c r="C8" s="89" t="s">
        <v>153</v>
      </c>
      <c r="D8" s="90"/>
      <c r="E8" s="90"/>
      <c r="F8" s="91"/>
      <c r="G8" s="91"/>
      <c r="H8" s="90"/>
      <c r="I8" s="90"/>
      <c r="J8" s="206"/>
    </row>
    <row r="9" spans="2:10" ht="13.5" thickTop="1">
      <c r="B9" s="204"/>
      <c r="C9" s="180" t="s">
        <v>276</v>
      </c>
      <c r="D9" s="181"/>
      <c r="E9" s="181"/>
      <c r="F9" s="182">
        <v>36006</v>
      </c>
      <c r="G9" s="183"/>
      <c r="H9" s="184"/>
      <c r="I9" s="185"/>
      <c r="J9" s="206"/>
    </row>
    <row r="10" spans="2:10" ht="12.75">
      <c r="B10" s="204"/>
      <c r="C10" s="186" t="s">
        <v>277</v>
      </c>
      <c r="D10" s="187"/>
      <c r="E10" s="187"/>
      <c r="F10" s="188" t="s">
        <v>261</v>
      </c>
      <c r="G10" s="189"/>
      <c r="H10" s="190"/>
      <c r="I10" s="191"/>
      <c r="J10" s="206"/>
    </row>
    <row r="11" spans="2:10" ht="12.75">
      <c r="B11" s="204"/>
      <c r="C11" s="186" t="s">
        <v>220</v>
      </c>
      <c r="D11" s="187"/>
      <c r="E11" s="187"/>
      <c r="F11" s="192">
        <v>2</v>
      </c>
      <c r="G11" s="189"/>
      <c r="H11" s="190"/>
      <c r="I11" s="191"/>
      <c r="J11" s="206"/>
    </row>
    <row r="12" spans="2:10" ht="12.75">
      <c r="B12" s="204"/>
      <c r="C12" s="186" t="s">
        <v>278</v>
      </c>
      <c r="D12" s="187"/>
      <c r="E12" s="187"/>
      <c r="F12" s="192">
        <v>1</v>
      </c>
      <c r="G12" s="189"/>
      <c r="H12" s="190"/>
      <c r="I12" s="191"/>
      <c r="J12" s="206"/>
    </row>
    <row r="13" spans="2:10" ht="12.75">
      <c r="B13" s="204"/>
      <c r="C13" s="186" t="s">
        <v>279</v>
      </c>
      <c r="D13" s="187"/>
      <c r="E13" s="187"/>
      <c r="F13" s="193">
        <f>+SUM(I22+I27+I31+I35+I41+I47)/6</f>
        <v>35833.333333333336</v>
      </c>
      <c r="G13" s="189"/>
      <c r="H13" s="190"/>
      <c r="I13" s="191"/>
      <c r="J13" s="206"/>
    </row>
    <row r="14" spans="2:10" ht="12.75">
      <c r="B14" s="204"/>
      <c r="C14" s="186" t="s">
        <v>280</v>
      </c>
      <c r="D14" s="187"/>
      <c r="E14" s="187"/>
      <c r="F14" s="192">
        <f>+F11*2</f>
        <v>4</v>
      </c>
      <c r="G14" s="314" t="s">
        <v>282</v>
      </c>
      <c r="H14" s="190"/>
      <c r="I14" s="194">
        <f>+ROUND(F13*F14,0)</f>
        <v>143333</v>
      </c>
      <c r="J14" s="206"/>
    </row>
    <row r="15" spans="2:10" ht="13.5" thickBot="1">
      <c r="B15" s="204"/>
      <c r="C15" s="195" t="s">
        <v>281</v>
      </c>
      <c r="D15" s="196"/>
      <c r="E15" s="196"/>
      <c r="F15" s="197">
        <f>+F12+F14</f>
        <v>5</v>
      </c>
      <c r="G15" s="315" t="s">
        <v>283</v>
      </c>
      <c r="H15" s="198"/>
      <c r="I15" s="199">
        <f>+ROUND(F15*F13,0)</f>
        <v>179167</v>
      </c>
      <c r="J15" s="206"/>
    </row>
    <row r="16" spans="2:10" ht="13.5" customHeight="1" thickBot="1" thickTop="1">
      <c r="B16" s="204"/>
      <c r="C16" s="90"/>
      <c r="D16" s="90"/>
      <c r="E16" s="89" t="s">
        <v>288</v>
      </c>
      <c r="F16" s="207"/>
      <c r="G16" s="207"/>
      <c r="H16" s="90"/>
      <c r="I16" s="90"/>
      <c r="J16" s="206"/>
    </row>
    <row r="17" spans="2:10" ht="24.75" thickTop="1">
      <c r="B17" s="204"/>
      <c r="C17" s="92" t="s">
        <v>262</v>
      </c>
      <c r="D17" s="93" t="s">
        <v>284</v>
      </c>
      <c r="E17" s="93" t="s">
        <v>285</v>
      </c>
      <c r="F17" s="93" t="s">
        <v>286</v>
      </c>
      <c r="G17" s="93" t="s">
        <v>263</v>
      </c>
      <c r="H17" s="93" t="s">
        <v>287</v>
      </c>
      <c r="I17" s="94" t="s">
        <v>101</v>
      </c>
      <c r="J17" s="206"/>
    </row>
    <row r="18" spans="2:10" ht="12.75">
      <c r="B18" s="204"/>
      <c r="C18" s="95" t="s">
        <v>300</v>
      </c>
      <c r="D18" s="96" t="s">
        <v>289</v>
      </c>
      <c r="E18" s="97"/>
      <c r="F18" s="98"/>
      <c r="G18" s="98">
        <v>50000</v>
      </c>
      <c r="H18" s="97"/>
      <c r="I18" s="99"/>
      <c r="J18" s="206"/>
    </row>
    <row r="19" spans="2:10" ht="12.75">
      <c r="B19" s="204"/>
      <c r="C19" s="95" t="s">
        <v>301</v>
      </c>
      <c r="D19" s="96" t="s">
        <v>290</v>
      </c>
      <c r="E19" s="97"/>
      <c r="F19" s="100">
        <v>5000</v>
      </c>
      <c r="G19" s="101">
        <f aca="true" t="shared" si="0" ref="G19:G43">+IF(AND(E19="",F19=""),"",SUM(G18+E19-F19))</f>
        <v>45000</v>
      </c>
      <c r="H19" s="97"/>
      <c r="I19" s="99"/>
      <c r="J19" s="206"/>
    </row>
    <row r="20" spans="2:10" ht="12.75">
      <c r="B20" s="204"/>
      <c r="C20" s="95" t="s">
        <v>302</v>
      </c>
      <c r="D20" s="96" t="s">
        <v>291</v>
      </c>
      <c r="E20" s="97"/>
      <c r="F20" s="100">
        <v>11000</v>
      </c>
      <c r="G20" s="101">
        <f t="shared" si="0"/>
        <v>34000</v>
      </c>
      <c r="H20" s="97"/>
      <c r="I20" s="99"/>
      <c r="J20" s="206"/>
    </row>
    <row r="21" spans="2:10" ht="12.75">
      <c r="B21" s="204"/>
      <c r="C21" s="95" t="s">
        <v>303</v>
      </c>
      <c r="D21" s="96" t="s">
        <v>292</v>
      </c>
      <c r="E21" s="97"/>
      <c r="F21" s="100">
        <v>3000</v>
      </c>
      <c r="G21" s="101">
        <f t="shared" si="0"/>
        <v>31000</v>
      </c>
      <c r="H21" s="97"/>
      <c r="I21" s="99"/>
      <c r="J21" s="206"/>
    </row>
    <row r="22" spans="2:10" ht="12.75">
      <c r="B22" s="204"/>
      <c r="C22" s="95" t="s">
        <v>304</v>
      </c>
      <c r="D22" s="96" t="s">
        <v>293</v>
      </c>
      <c r="E22" s="97"/>
      <c r="F22" s="100">
        <v>13000</v>
      </c>
      <c r="G22" s="101">
        <f t="shared" si="0"/>
        <v>18000</v>
      </c>
      <c r="H22" s="97"/>
      <c r="I22" s="102">
        <f>+SUM(F19:F22)</f>
        <v>32000</v>
      </c>
      <c r="J22" s="206"/>
    </row>
    <row r="23" spans="2:10" ht="12.75">
      <c r="B23" s="204"/>
      <c r="C23" s="95" t="s">
        <v>305</v>
      </c>
      <c r="D23" s="96" t="s">
        <v>291</v>
      </c>
      <c r="E23" s="103"/>
      <c r="F23" s="98">
        <v>7000</v>
      </c>
      <c r="G23" s="101">
        <f t="shared" si="0"/>
        <v>11000</v>
      </c>
      <c r="H23" s="97"/>
      <c r="I23" s="99"/>
      <c r="J23" s="206"/>
    </row>
    <row r="24" spans="2:10" ht="12.75">
      <c r="B24" s="204"/>
      <c r="C24" s="95" t="s">
        <v>306</v>
      </c>
      <c r="D24" s="96" t="s">
        <v>292</v>
      </c>
      <c r="E24" s="103"/>
      <c r="F24" s="98">
        <v>6000</v>
      </c>
      <c r="G24" s="101">
        <f t="shared" si="0"/>
        <v>5000</v>
      </c>
      <c r="H24" s="97"/>
      <c r="I24" s="99"/>
      <c r="J24" s="206"/>
    </row>
    <row r="25" spans="2:10" ht="12.75">
      <c r="B25" s="204"/>
      <c r="C25" s="95" t="s">
        <v>307</v>
      </c>
      <c r="D25" s="96" t="s">
        <v>294</v>
      </c>
      <c r="E25" s="98">
        <v>50000</v>
      </c>
      <c r="F25" s="103"/>
      <c r="G25" s="101">
        <f t="shared" si="0"/>
        <v>55000</v>
      </c>
      <c r="H25" s="97"/>
      <c r="I25" s="99"/>
      <c r="J25" s="206"/>
    </row>
    <row r="26" spans="2:10" ht="12.75">
      <c r="B26" s="204"/>
      <c r="C26" s="95" t="s">
        <v>308</v>
      </c>
      <c r="D26" s="96" t="s">
        <v>290</v>
      </c>
      <c r="E26" s="103"/>
      <c r="F26" s="98">
        <v>12000</v>
      </c>
      <c r="G26" s="101">
        <f t="shared" si="0"/>
        <v>43000</v>
      </c>
      <c r="H26" s="97"/>
      <c r="I26" s="99"/>
      <c r="J26" s="206"/>
    </row>
    <row r="27" spans="2:10" ht="12.75">
      <c r="B27" s="204"/>
      <c r="C27" s="95" t="s">
        <v>309</v>
      </c>
      <c r="D27" s="96" t="s">
        <v>295</v>
      </c>
      <c r="E27" s="103"/>
      <c r="F27" s="98">
        <v>4000</v>
      </c>
      <c r="G27" s="101">
        <f t="shared" si="0"/>
        <v>39000</v>
      </c>
      <c r="H27" s="97"/>
      <c r="I27" s="102">
        <f>+SUM(F23:F27)</f>
        <v>29000</v>
      </c>
      <c r="J27" s="206"/>
    </row>
    <row r="28" spans="2:10" ht="12.75">
      <c r="B28" s="204"/>
      <c r="C28" s="95" t="s">
        <v>310</v>
      </c>
      <c r="D28" s="96" t="s">
        <v>296</v>
      </c>
      <c r="E28" s="103"/>
      <c r="F28" s="98">
        <v>5000</v>
      </c>
      <c r="G28" s="101">
        <f t="shared" si="0"/>
        <v>34000</v>
      </c>
      <c r="H28" s="97"/>
      <c r="I28" s="99"/>
      <c r="J28" s="206"/>
    </row>
    <row r="29" spans="2:10" ht="15" customHeight="1">
      <c r="B29" s="204"/>
      <c r="C29" s="104" t="s">
        <v>311</v>
      </c>
      <c r="D29" s="105" t="s">
        <v>290</v>
      </c>
      <c r="E29" s="106"/>
      <c r="F29" s="106">
        <v>10000</v>
      </c>
      <c r="G29" s="101">
        <f t="shared" si="0"/>
        <v>24000</v>
      </c>
      <c r="H29" s="105"/>
      <c r="I29" s="107"/>
      <c r="J29" s="208"/>
    </row>
    <row r="30" spans="2:10" ht="15" customHeight="1">
      <c r="B30" s="204"/>
      <c r="C30" s="104" t="s">
        <v>312</v>
      </c>
      <c r="D30" s="105" t="s">
        <v>291</v>
      </c>
      <c r="E30" s="108"/>
      <c r="F30" s="106">
        <v>14000</v>
      </c>
      <c r="G30" s="101">
        <f t="shared" si="0"/>
        <v>10000</v>
      </c>
      <c r="H30" s="105"/>
      <c r="I30" s="107"/>
      <c r="J30" s="208"/>
    </row>
    <row r="31" spans="2:10" ht="15" customHeight="1">
      <c r="B31" s="204"/>
      <c r="C31" s="104" t="s">
        <v>313</v>
      </c>
      <c r="D31" s="105" t="s">
        <v>292</v>
      </c>
      <c r="E31" s="108"/>
      <c r="F31" s="106">
        <v>6000</v>
      </c>
      <c r="G31" s="101">
        <f t="shared" si="0"/>
        <v>4000</v>
      </c>
      <c r="H31" s="105"/>
      <c r="I31" s="109">
        <f>+SUM(F28:F31)</f>
        <v>35000</v>
      </c>
      <c r="J31" s="208"/>
    </row>
    <row r="32" spans="2:10" ht="15" customHeight="1">
      <c r="B32" s="204"/>
      <c r="C32" s="104" t="s">
        <v>314</v>
      </c>
      <c r="D32" s="105" t="s">
        <v>297</v>
      </c>
      <c r="E32" s="108"/>
      <c r="F32" s="106">
        <v>4000</v>
      </c>
      <c r="G32" s="101">
        <f t="shared" si="0"/>
        <v>0</v>
      </c>
      <c r="H32" s="105"/>
      <c r="I32" s="109"/>
      <c r="J32" s="208"/>
    </row>
    <row r="33" spans="2:10" ht="15" customHeight="1">
      <c r="B33" s="204"/>
      <c r="C33" s="104" t="s">
        <v>315</v>
      </c>
      <c r="D33" s="105" t="s">
        <v>294</v>
      </c>
      <c r="E33" s="101">
        <v>70000</v>
      </c>
      <c r="F33" s="101"/>
      <c r="G33" s="101">
        <f t="shared" si="0"/>
        <v>70000</v>
      </c>
      <c r="H33" s="105"/>
      <c r="I33" s="107"/>
      <c r="J33" s="208"/>
    </row>
    <row r="34" spans="2:10" ht="15" customHeight="1">
      <c r="B34" s="204"/>
      <c r="C34" s="104" t="s">
        <v>316</v>
      </c>
      <c r="D34" s="105" t="s">
        <v>296</v>
      </c>
      <c r="E34" s="105"/>
      <c r="F34" s="101">
        <v>12000</v>
      </c>
      <c r="G34" s="101">
        <f t="shared" si="0"/>
        <v>58000</v>
      </c>
      <c r="H34" s="105"/>
      <c r="I34" s="107"/>
      <c r="J34" s="208"/>
    </row>
    <row r="35" spans="2:10" ht="15" customHeight="1">
      <c r="B35" s="204"/>
      <c r="C35" s="104" t="s">
        <v>317</v>
      </c>
      <c r="D35" s="105" t="s">
        <v>293</v>
      </c>
      <c r="E35" s="101"/>
      <c r="F35" s="101">
        <v>20000</v>
      </c>
      <c r="G35" s="101">
        <f t="shared" si="0"/>
        <v>38000</v>
      </c>
      <c r="H35" s="105"/>
      <c r="I35" s="109">
        <f>+SUM(F32:F35)</f>
        <v>36000</v>
      </c>
      <c r="J35" s="208"/>
    </row>
    <row r="36" spans="2:10" ht="15" customHeight="1">
      <c r="B36" s="204"/>
      <c r="C36" s="104" t="s">
        <v>318</v>
      </c>
      <c r="D36" s="105" t="s">
        <v>290</v>
      </c>
      <c r="E36" s="105"/>
      <c r="F36" s="101">
        <v>14000</v>
      </c>
      <c r="G36" s="101">
        <f t="shared" si="0"/>
        <v>24000</v>
      </c>
      <c r="H36" s="105"/>
      <c r="I36" s="107"/>
      <c r="J36" s="208"/>
    </row>
    <row r="37" spans="2:10" ht="15" customHeight="1">
      <c r="B37" s="204"/>
      <c r="C37" s="104" t="s">
        <v>319</v>
      </c>
      <c r="D37" s="105" t="s">
        <v>292</v>
      </c>
      <c r="E37" s="105"/>
      <c r="F37" s="101">
        <v>10000</v>
      </c>
      <c r="G37" s="101">
        <f t="shared" si="0"/>
        <v>14000</v>
      </c>
      <c r="H37" s="105"/>
      <c r="I37" s="107"/>
      <c r="J37" s="208"/>
    </row>
    <row r="38" spans="2:10" ht="15" customHeight="1">
      <c r="B38" s="204"/>
      <c r="C38" s="104" t="s">
        <v>320</v>
      </c>
      <c r="D38" s="105" t="s">
        <v>298</v>
      </c>
      <c r="E38" s="105"/>
      <c r="F38" s="101">
        <v>14000</v>
      </c>
      <c r="G38" s="101">
        <f t="shared" si="0"/>
        <v>0</v>
      </c>
      <c r="H38" s="105"/>
      <c r="I38" s="107"/>
      <c r="J38" s="208"/>
    </row>
    <row r="39" spans="2:10" ht="15" customHeight="1">
      <c r="B39" s="204"/>
      <c r="C39" s="104" t="s">
        <v>321</v>
      </c>
      <c r="D39" s="105" t="s">
        <v>264</v>
      </c>
      <c r="E39" s="101">
        <v>5000</v>
      </c>
      <c r="F39" s="101"/>
      <c r="G39" s="101">
        <f t="shared" si="0"/>
        <v>5000</v>
      </c>
      <c r="H39" s="105"/>
      <c r="I39" s="109"/>
      <c r="J39" s="208"/>
    </row>
    <row r="40" spans="2:10" ht="15" customHeight="1">
      <c r="B40" s="204"/>
      <c r="C40" s="104" t="s">
        <v>322</v>
      </c>
      <c r="D40" s="105" t="s">
        <v>297</v>
      </c>
      <c r="E40" s="105"/>
      <c r="F40" s="101">
        <v>2000</v>
      </c>
      <c r="G40" s="101">
        <f t="shared" si="0"/>
        <v>3000</v>
      </c>
      <c r="H40" s="105"/>
      <c r="I40" s="107"/>
      <c r="J40" s="208"/>
    </row>
    <row r="41" spans="2:10" ht="15" customHeight="1">
      <c r="B41" s="204"/>
      <c r="C41" s="104" t="s">
        <v>323</v>
      </c>
      <c r="D41" s="105" t="s">
        <v>294</v>
      </c>
      <c r="E41" s="101">
        <v>100000</v>
      </c>
      <c r="F41" s="101">
        <v>2000</v>
      </c>
      <c r="G41" s="101">
        <f t="shared" si="0"/>
        <v>101000</v>
      </c>
      <c r="H41" s="105"/>
      <c r="I41" s="109">
        <f>+SUM(F36:F41)</f>
        <v>42000</v>
      </c>
      <c r="J41" s="208"/>
    </row>
    <row r="42" spans="2:10" ht="15" customHeight="1">
      <c r="B42" s="204"/>
      <c r="C42" s="104" t="s">
        <v>324</v>
      </c>
      <c r="D42" s="105" t="s">
        <v>296</v>
      </c>
      <c r="E42" s="105"/>
      <c r="F42" s="101">
        <v>8000</v>
      </c>
      <c r="G42" s="101">
        <f t="shared" si="0"/>
        <v>93000</v>
      </c>
      <c r="H42" s="105"/>
      <c r="I42" s="107"/>
      <c r="J42" s="208"/>
    </row>
    <row r="43" spans="2:10" ht="15" customHeight="1">
      <c r="B43" s="204"/>
      <c r="C43" s="104" t="s">
        <v>325</v>
      </c>
      <c r="D43" s="105" t="s">
        <v>296</v>
      </c>
      <c r="E43" s="105"/>
      <c r="F43" s="101">
        <v>10000</v>
      </c>
      <c r="G43" s="101">
        <f t="shared" si="0"/>
        <v>83000</v>
      </c>
      <c r="H43" s="105"/>
      <c r="I43" s="107"/>
      <c r="J43" s="208"/>
    </row>
    <row r="44" spans="2:10" ht="15" customHeight="1">
      <c r="B44" s="204"/>
      <c r="C44" s="104" t="s">
        <v>326</v>
      </c>
      <c r="D44" s="105" t="s">
        <v>289</v>
      </c>
      <c r="E44" s="105"/>
      <c r="F44" s="101"/>
      <c r="G44" s="101">
        <v>80000</v>
      </c>
      <c r="H44" s="105"/>
      <c r="I44" s="107"/>
      <c r="J44" s="208"/>
    </row>
    <row r="45" spans="2:10" ht="15" customHeight="1">
      <c r="B45" s="204"/>
      <c r="C45" s="104" t="s">
        <v>327</v>
      </c>
      <c r="D45" s="105" t="s">
        <v>299</v>
      </c>
      <c r="E45" s="105"/>
      <c r="F45" s="101">
        <v>8000</v>
      </c>
      <c r="G45" s="101">
        <f>+IF(AND(E45="",F45=""),"",SUM(G43+E45-F45))</f>
        <v>75000</v>
      </c>
      <c r="H45" s="105"/>
      <c r="I45" s="107"/>
      <c r="J45" s="208"/>
    </row>
    <row r="46" spans="2:10" ht="15" customHeight="1">
      <c r="B46" s="204"/>
      <c r="C46" s="104" t="s">
        <v>328</v>
      </c>
      <c r="D46" s="105" t="s">
        <v>290</v>
      </c>
      <c r="E46" s="105"/>
      <c r="F46" s="101">
        <v>10000</v>
      </c>
      <c r="G46" s="101">
        <f>+IF(AND(E46="",F46=""),"",SUM(G45+E46-F46))</f>
        <v>65000</v>
      </c>
      <c r="H46" s="105"/>
      <c r="I46" s="107"/>
      <c r="J46" s="208"/>
    </row>
    <row r="47" spans="2:10" ht="15" customHeight="1" thickBot="1">
      <c r="B47" s="204"/>
      <c r="C47" s="110" t="s">
        <v>329</v>
      </c>
      <c r="D47" s="111" t="s">
        <v>297</v>
      </c>
      <c r="E47" s="111"/>
      <c r="F47" s="112">
        <v>5000</v>
      </c>
      <c r="G47" s="112">
        <f>+IF(AND(E47="",F47=""),"",SUM(G46+E47-F47))</f>
        <v>60000</v>
      </c>
      <c r="H47" s="111"/>
      <c r="I47" s="113">
        <f>+SUM(F42:F47)</f>
        <v>41000</v>
      </c>
      <c r="J47" s="208"/>
    </row>
    <row r="48" spans="2:10" ht="13.5" thickTop="1">
      <c r="B48" s="209"/>
      <c r="C48" s="210"/>
      <c r="D48" s="210"/>
      <c r="E48" s="210"/>
      <c r="F48" s="210"/>
      <c r="G48" s="210"/>
      <c r="H48" s="210"/>
      <c r="I48" s="210"/>
      <c r="J48" s="211"/>
    </row>
  </sheetData>
  <mergeCells count="2">
    <mergeCell ref="C1:J1"/>
    <mergeCell ref="B2:I2"/>
  </mergeCells>
  <printOptions/>
  <pageMargins left="0.5" right="0.5" top="0.5" bottom="0.5" header="0.3" footer="0.3"/>
  <pageSetup fitToHeight="1" fitToWidth="1" horizontalDpi="300" verticalDpi="300" orientation="portrait" scale="88" r:id="rId1"/>
  <headerFooter alignWithMargins="0">
    <oddFooter>&amp;R&amp;A, MSH/INFORM, Inventory Management Assessment Tool (&amp;F), version 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Anne Williams</Manager>
  <Company>GE-CAPITAL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Inventory Management Assessment Tool (IMAT)</dc:title>
  <dc:subject>assessment of record-keeping and stock level monitoring</dc:subject>
  <dc:creator>ANNE </dc:creator>
  <cp:keywords>logistics</cp:keywords>
  <dc:description/>
  <cp:lastModifiedBy>IS Office</cp:lastModifiedBy>
  <cp:lastPrinted>2001-03-04T19:54:07Z</cp:lastPrinted>
  <dcterms:created xsi:type="dcterms:W3CDTF">1998-01-16T20:31:12Z</dcterms:created>
  <dcterms:modified xsi:type="dcterms:W3CDTF">2005-05-21T16:12:03Z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umber">
    <vt:lpwstr>VERSION 1</vt:lpwstr>
  </property>
  <property fmtid="{D5CDD505-2E9C-101B-9397-08002B2CF9AE}" pid="3" name="Last checked by">
    <vt:lpwstr>Anne 12/21/98</vt:lpwstr>
  </property>
</Properties>
</file>